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C:\Users\user\Desktop\111學年度第二學期午餐行政業務總庫\每月營養午餐新菜單\"/>
    </mc:Choice>
  </mc:AlternateContent>
  <xr:revisionPtr revIDLastSave="0" documentId="13_ncr:1_{2A0B0CAC-F565-4D6F-8F9C-F6C5D5C6B9B2}" xr6:coauthVersionLast="36" xr6:coauthVersionMax="36" xr10:uidLastSave="{00000000-0000-0000-0000-000000000000}"/>
  <bookViews>
    <workbookView xWindow="0" yWindow="0" windowWidth="21600" windowHeight="9360" tabRatio="658" firstSheet="1" activeTab="2" xr2:uid="{00000000-000D-0000-FFFF-FFFF00000000}"/>
  </bookViews>
  <sheets>
    <sheet name="K-N葷食國中" sheetId="1" r:id="rId1"/>
    <sheet name="K-N葷食國小" sheetId="3" r:id="rId2"/>
    <sheet name="K-N葷食國小月總表" sheetId="4" r:id="rId3"/>
  </sheets>
  <definedNames>
    <definedName name="_xlnm.Print_Area" localSheetId="0">'K-N葷食國中'!$A$1:$Z$105</definedName>
  </definedNames>
  <calcPr calcId="191029"/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22" i="1"/>
  <c r="N23" i="1"/>
  <c r="N24" i="1"/>
  <c r="N25" i="1"/>
  <c r="N26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N10" i="1"/>
  <c r="N11" i="1"/>
  <c r="N12" i="1"/>
  <c r="N13" i="1"/>
  <c r="N14" i="1"/>
  <c r="N15" i="1"/>
  <c r="N16" i="1"/>
  <c r="N17" i="1"/>
  <c r="N18" i="1"/>
  <c r="N19" i="1"/>
  <c r="N20" i="1"/>
  <c r="N21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Q5" i="1"/>
  <c r="T5" i="1"/>
  <c r="W93" i="3"/>
  <c r="T93" i="3"/>
  <c r="W92" i="3"/>
  <c r="T92" i="3"/>
  <c r="W91" i="3"/>
  <c r="T91" i="3"/>
  <c r="W90" i="3"/>
  <c r="T90" i="3"/>
  <c r="W89" i="3"/>
  <c r="T89" i="3"/>
  <c r="W88" i="3"/>
  <c r="H88" i="3"/>
  <c r="T17" i="4" s="1"/>
  <c r="Z93" i="1"/>
  <c r="W93" i="1"/>
  <c r="T93" i="1"/>
  <c r="Z92" i="1"/>
  <c r="W92" i="1"/>
  <c r="T92" i="1"/>
  <c r="Z91" i="1"/>
  <c r="W91" i="1"/>
  <c r="T91" i="1"/>
  <c r="Z90" i="1"/>
  <c r="W90" i="1"/>
  <c r="T90" i="1"/>
  <c r="Z89" i="1"/>
  <c r="W89" i="1"/>
  <c r="T89" i="1"/>
  <c r="Z88" i="1"/>
  <c r="H88" i="1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T19" i="4"/>
  <c r="S19" i="4"/>
  <c r="R19" i="4"/>
  <c r="Q19" i="4"/>
  <c r="P19" i="4"/>
  <c r="O19" i="4"/>
  <c r="N19" i="4"/>
  <c r="K19" i="4"/>
  <c r="I19" i="4"/>
  <c r="G19" i="4"/>
  <c r="E19" i="4"/>
  <c r="C19" i="4"/>
  <c r="B19" i="4"/>
  <c r="T18" i="4"/>
  <c r="S18" i="4"/>
  <c r="R18" i="4"/>
  <c r="Q18" i="4"/>
  <c r="P18" i="4"/>
  <c r="O18" i="4"/>
  <c r="N18" i="4"/>
  <c r="K18" i="4"/>
  <c r="I18" i="4"/>
  <c r="G18" i="4"/>
  <c r="E18" i="4"/>
  <c r="C18" i="4"/>
  <c r="B18" i="4"/>
  <c r="S17" i="4"/>
  <c r="R17" i="4"/>
  <c r="Q17" i="4"/>
  <c r="P17" i="4"/>
  <c r="O17" i="4"/>
  <c r="N17" i="4"/>
  <c r="K17" i="4"/>
  <c r="I17" i="4"/>
  <c r="G17" i="4"/>
  <c r="E17" i="4"/>
  <c r="C17" i="4"/>
  <c r="B17" i="4"/>
  <c r="T16" i="4"/>
  <c r="S16" i="4"/>
  <c r="R16" i="4"/>
  <c r="Q16" i="4"/>
  <c r="P16" i="4"/>
  <c r="O16" i="4"/>
  <c r="N16" i="4"/>
  <c r="K16" i="4"/>
  <c r="I16" i="4"/>
  <c r="G16" i="4"/>
  <c r="E16" i="4"/>
  <c r="C16" i="4"/>
  <c r="B16" i="4"/>
  <c r="T15" i="4"/>
  <c r="S15" i="4"/>
  <c r="R15" i="4"/>
  <c r="Q15" i="4"/>
  <c r="P15" i="4"/>
  <c r="O15" i="4"/>
  <c r="N15" i="4"/>
  <c r="K15" i="4"/>
  <c r="I15" i="4"/>
  <c r="G15" i="4"/>
  <c r="E15" i="4"/>
  <c r="C15" i="4"/>
  <c r="B15" i="4"/>
  <c r="S14" i="4"/>
  <c r="R14" i="4"/>
  <c r="Q14" i="4"/>
  <c r="P14" i="4"/>
  <c r="O14" i="4"/>
  <c r="N14" i="4"/>
  <c r="K14" i="4"/>
  <c r="I14" i="4"/>
  <c r="G14" i="4"/>
  <c r="E14" i="4"/>
  <c r="C14" i="4"/>
  <c r="B14" i="4"/>
  <c r="S13" i="4"/>
  <c r="R13" i="4"/>
  <c r="Q13" i="4"/>
  <c r="P13" i="4"/>
  <c r="O13" i="4"/>
  <c r="N13" i="4"/>
  <c r="K13" i="4"/>
  <c r="I13" i="4"/>
  <c r="G13" i="4"/>
  <c r="E13" i="4"/>
  <c r="C13" i="4"/>
  <c r="B13" i="4"/>
  <c r="S12" i="4"/>
  <c r="R12" i="4"/>
  <c r="Q12" i="4"/>
  <c r="P12" i="4"/>
  <c r="O12" i="4"/>
  <c r="N12" i="4"/>
  <c r="K12" i="4"/>
  <c r="I12" i="4"/>
  <c r="G12" i="4"/>
  <c r="E12" i="4"/>
  <c r="C12" i="4"/>
  <c r="B12" i="4"/>
  <c r="S11" i="4"/>
  <c r="R11" i="4"/>
  <c r="Q11" i="4"/>
  <c r="P11" i="4"/>
  <c r="O11" i="4"/>
  <c r="N11" i="4"/>
  <c r="K11" i="4"/>
  <c r="I11" i="4"/>
  <c r="G11" i="4"/>
  <c r="E11" i="4"/>
  <c r="C11" i="4"/>
  <c r="B11" i="4"/>
  <c r="S10" i="4"/>
  <c r="R10" i="4"/>
  <c r="Q10" i="4"/>
  <c r="P10" i="4"/>
  <c r="O10" i="4"/>
  <c r="N10" i="4"/>
  <c r="K10" i="4"/>
  <c r="I10" i="4"/>
  <c r="G10" i="4"/>
  <c r="E10" i="4"/>
  <c r="C10" i="4"/>
  <c r="B10" i="4"/>
  <c r="S9" i="4"/>
  <c r="R9" i="4"/>
  <c r="Q9" i="4"/>
  <c r="P9" i="4"/>
  <c r="O9" i="4"/>
  <c r="N9" i="4"/>
  <c r="K9" i="4"/>
  <c r="I9" i="4"/>
  <c r="G9" i="4"/>
  <c r="E9" i="4"/>
  <c r="C9" i="4"/>
  <c r="B9" i="4"/>
  <c r="S8" i="4"/>
  <c r="R8" i="4"/>
  <c r="Q8" i="4"/>
  <c r="P8" i="4"/>
  <c r="O8" i="4"/>
  <c r="N8" i="4"/>
  <c r="K8" i="4"/>
  <c r="I8" i="4"/>
  <c r="G8" i="4"/>
  <c r="E8" i="4"/>
  <c r="C8" i="4"/>
  <c r="B8" i="4"/>
  <c r="S7" i="4"/>
  <c r="R7" i="4"/>
  <c r="Q7" i="4"/>
  <c r="P7" i="4"/>
  <c r="O7" i="4"/>
  <c r="N7" i="4"/>
  <c r="K7" i="4"/>
  <c r="I7" i="4"/>
  <c r="G7" i="4"/>
  <c r="E7" i="4"/>
  <c r="C7" i="4"/>
  <c r="B7" i="4"/>
  <c r="S6" i="4"/>
  <c r="R6" i="4"/>
  <c r="Q6" i="4"/>
  <c r="P6" i="4"/>
  <c r="O6" i="4"/>
  <c r="N6" i="4"/>
  <c r="K6" i="4"/>
  <c r="I6" i="4"/>
  <c r="G6" i="4"/>
  <c r="E6" i="4"/>
  <c r="C6" i="4"/>
  <c r="B6" i="4"/>
  <c r="S5" i="4"/>
  <c r="R5" i="4"/>
  <c r="Q5" i="4"/>
  <c r="P5" i="4"/>
  <c r="O5" i="4"/>
  <c r="N5" i="4"/>
  <c r="K5" i="4"/>
  <c r="I5" i="4"/>
  <c r="G5" i="4"/>
  <c r="E5" i="4"/>
  <c r="C5" i="4"/>
  <c r="B5" i="4"/>
  <c r="S4" i="4"/>
  <c r="R4" i="4"/>
  <c r="Q4" i="4"/>
  <c r="P4" i="4"/>
  <c r="O4" i="4"/>
  <c r="N4" i="4"/>
  <c r="K4" i="4"/>
  <c r="I4" i="4"/>
  <c r="G4" i="4"/>
  <c r="E4" i="4"/>
  <c r="C4" i="4"/>
  <c r="B4" i="4"/>
  <c r="S3" i="4"/>
  <c r="R3" i="4"/>
  <c r="Q3" i="4"/>
  <c r="P3" i="4"/>
  <c r="O3" i="4"/>
  <c r="N3" i="4"/>
  <c r="K3" i="4"/>
  <c r="I3" i="4"/>
  <c r="G3" i="4"/>
  <c r="E3" i="4"/>
  <c r="C3" i="4"/>
  <c r="B3" i="4"/>
  <c r="W105" i="3"/>
  <c r="T105" i="3"/>
  <c r="W104" i="3"/>
  <c r="T104" i="3"/>
  <c r="W103" i="3"/>
  <c r="T103" i="3"/>
  <c r="W102" i="3"/>
  <c r="T102" i="3"/>
  <c r="W101" i="3"/>
  <c r="T101" i="3"/>
  <c r="AD100" i="3"/>
  <c r="L19" i="4" s="1"/>
  <c r="AC100" i="3"/>
  <c r="J19" i="4" s="1"/>
  <c r="AB100" i="3"/>
  <c r="H19" i="4" s="1"/>
  <c r="AA100" i="3"/>
  <c r="F19" i="4" s="1"/>
  <c r="Z100" i="3"/>
  <c r="D19" i="4" s="1"/>
  <c r="Y100" i="3"/>
  <c r="W100" i="3"/>
  <c r="W99" i="3"/>
  <c r="T99" i="3"/>
  <c r="W98" i="3"/>
  <c r="T98" i="3"/>
  <c r="W97" i="3"/>
  <c r="T97" i="3"/>
  <c r="W96" i="3"/>
  <c r="T96" i="3"/>
  <c r="W95" i="3"/>
  <c r="T95" i="3"/>
  <c r="AD94" i="3"/>
  <c r="L18" i="4" s="1"/>
  <c r="AC94" i="3"/>
  <c r="J18" i="4" s="1"/>
  <c r="AB94" i="3"/>
  <c r="H18" i="4" s="1"/>
  <c r="AA94" i="3"/>
  <c r="F18" i="4" s="1"/>
  <c r="Z94" i="3"/>
  <c r="D18" i="4" s="1"/>
  <c r="Y94" i="3"/>
  <c r="W94" i="3"/>
  <c r="AD88" i="3"/>
  <c r="L17" i="4" s="1"/>
  <c r="AC88" i="3"/>
  <c r="J17" i="4" s="1"/>
  <c r="AB88" i="3"/>
  <c r="H17" i="4" s="1"/>
  <c r="AA88" i="3"/>
  <c r="F17" i="4" s="1"/>
  <c r="Z88" i="3"/>
  <c r="D17" i="4" s="1"/>
  <c r="Y88" i="3"/>
  <c r="W87" i="3"/>
  <c r="T87" i="3"/>
  <c r="T86" i="3"/>
  <c r="W85" i="3"/>
  <c r="T85" i="3"/>
  <c r="W84" i="3"/>
  <c r="T84" i="3"/>
  <c r="W83" i="3"/>
  <c r="T83" i="3"/>
  <c r="AD82" i="3"/>
  <c r="L16" i="4" s="1"/>
  <c r="AC82" i="3"/>
  <c r="J16" i="4" s="1"/>
  <c r="AB82" i="3"/>
  <c r="H16" i="4" s="1"/>
  <c r="AA82" i="3"/>
  <c r="F16" i="4" s="1"/>
  <c r="Z82" i="3"/>
  <c r="D16" i="4" s="1"/>
  <c r="Y82" i="3"/>
  <c r="W82" i="3"/>
  <c r="W81" i="3"/>
  <c r="T81" i="3"/>
  <c r="T80" i="3"/>
  <c r="W79" i="3"/>
  <c r="T79" i="3"/>
  <c r="W78" i="3"/>
  <c r="T78" i="3"/>
  <c r="W77" i="3"/>
  <c r="T77" i="3"/>
  <c r="AD76" i="3"/>
  <c r="L15" i="4" s="1"/>
  <c r="AC76" i="3"/>
  <c r="J15" i="4" s="1"/>
  <c r="AB76" i="3"/>
  <c r="H15" i="4" s="1"/>
  <c r="AA76" i="3"/>
  <c r="F15" i="4" s="1"/>
  <c r="Z76" i="3"/>
  <c r="D15" i="4" s="1"/>
  <c r="Y76" i="3"/>
  <c r="W76" i="3"/>
  <c r="W75" i="3"/>
  <c r="T75" i="3"/>
  <c r="W74" i="3"/>
  <c r="T74" i="3"/>
  <c r="T73" i="3"/>
  <c r="W72" i="3"/>
  <c r="T72" i="3"/>
  <c r="W71" i="3"/>
  <c r="T71" i="3"/>
  <c r="AD70" i="3"/>
  <c r="L14" i="4" s="1"/>
  <c r="AC70" i="3"/>
  <c r="J14" i="4" s="1"/>
  <c r="AB70" i="3"/>
  <c r="H14" i="4" s="1"/>
  <c r="AA70" i="3"/>
  <c r="F14" i="4" s="1"/>
  <c r="Z70" i="3"/>
  <c r="D14" i="4" s="1"/>
  <c r="Y70" i="3"/>
  <c r="W70" i="3"/>
  <c r="H70" i="3"/>
  <c r="T14" i="4" s="1"/>
  <c r="W69" i="3"/>
  <c r="T69" i="3"/>
  <c r="W68" i="3"/>
  <c r="T68" i="3"/>
  <c r="W67" i="3"/>
  <c r="T67" i="3"/>
  <c r="T66" i="3"/>
  <c r="W65" i="3"/>
  <c r="T65" i="3"/>
  <c r="AD64" i="3"/>
  <c r="L13" i="4" s="1"/>
  <c r="AC64" i="3"/>
  <c r="J13" i="4" s="1"/>
  <c r="AB64" i="3"/>
  <c r="H13" i="4" s="1"/>
  <c r="AA64" i="3"/>
  <c r="F13" i="4" s="1"/>
  <c r="Z64" i="3"/>
  <c r="D13" i="4" s="1"/>
  <c r="Y64" i="3"/>
  <c r="W64" i="3"/>
  <c r="H64" i="3"/>
  <c r="T13" i="4" s="1"/>
  <c r="T63" i="3"/>
  <c r="T62" i="3"/>
  <c r="T61" i="3"/>
  <c r="W60" i="3"/>
  <c r="T60" i="3"/>
  <c r="W59" i="3"/>
  <c r="T59" i="3"/>
  <c r="AD58" i="3"/>
  <c r="L12" i="4" s="1"/>
  <c r="AC58" i="3"/>
  <c r="J12" i="4" s="1"/>
  <c r="AB58" i="3"/>
  <c r="H12" i="4" s="1"/>
  <c r="AA58" i="3"/>
  <c r="F12" i="4" s="1"/>
  <c r="Z58" i="3"/>
  <c r="D12" i="4" s="1"/>
  <c r="Y58" i="3"/>
  <c r="W58" i="3"/>
  <c r="H58" i="3"/>
  <c r="T12" i="4" s="1"/>
  <c r="T57" i="3"/>
  <c r="W56" i="3"/>
  <c r="T56" i="3"/>
  <c r="W55" i="3"/>
  <c r="T55" i="3"/>
  <c r="W54" i="3"/>
  <c r="T54" i="3"/>
  <c r="W53" i="3"/>
  <c r="T53" i="3"/>
  <c r="AD52" i="3"/>
  <c r="L11" i="4" s="1"/>
  <c r="AC52" i="3"/>
  <c r="J11" i="4" s="1"/>
  <c r="AB52" i="3"/>
  <c r="H11" i="4" s="1"/>
  <c r="AA52" i="3"/>
  <c r="F11" i="4" s="1"/>
  <c r="Z52" i="3"/>
  <c r="D11" i="4" s="1"/>
  <c r="Y52" i="3"/>
  <c r="W52" i="3"/>
  <c r="H52" i="3"/>
  <c r="T11" i="4" s="1"/>
  <c r="W51" i="3"/>
  <c r="T51" i="3"/>
  <c r="W50" i="3"/>
  <c r="T50" i="3"/>
  <c r="W49" i="3"/>
  <c r="T49" i="3"/>
  <c r="W48" i="3"/>
  <c r="T48" i="3"/>
  <c r="W47" i="3"/>
  <c r="T47" i="3"/>
  <c r="AD46" i="3"/>
  <c r="L10" i="4" s="1"/>
  <c r="AC46" i="3"/>
  <c r="J10" i="4" s="1"/>
  <c r="AB46" i="3"/>
  <c r="H10" i="4" s="1"/>
  <c r="AA46" i="3"/>
  <c r="F10" i="4" s="1"/>
  <c r="Z46" i="3"/>
  <c r="D10" i="4" s="1"/>
  <c r="Y46" i="3"/>
  <c r="W46" i="3"/>
  <c r="H46" i="3"/>
  <c r="T10" i="4" s="1"/>
  <c r="W45" i="3"/>
  <c r="T45" i="3"/>
  <c r="T44" i="3"/>
  <c r="W43" i="3"/>
  <c r="T43" i="3"/>
  <c r="W42" i="3"/>
  <c r="T42" i="3"/>
  <c r="W41" i="3"/>
  <c r="T41" i="3"/>
  <c r="AD40" i="3"/>
  <c r="L9" i="4" s="1"/>
  <c r="AC40" i="3"/>
  <c r="J9" i="4" s="1"/>
  <c r="AB40" i="3"/>
  <c r="H9" i="4" s="1"/>
  <c r="AA40" i="3"/>
  <c r="F9" i="4" s="1"/>
  <c r="Z40" i="3"/>
  <c r="D9" i="4" s="1"/>
  <c r="Y40" i="3"/>
  <c r="W40" i="3"/>
  <c r="H40" i="3"/>
  <c r="T9" i="4" s="1"/>
  <c r="W39" i="3"/>
  <c r="T39" i="3"/>
  <c r="W38" i="3"/>
  <c r="T38" i="3"/>
  <c r="T37" i="3"/>
  <c r="W36" i="3"/>
  <c r="T36" i="3"/>
  <c r="W35" i="3"/>
  <c r="T35" i="3"/>
  <c r="AD34" i="3"/>
  <c r="L8" i="4" s="1"/>
  <c r="AC34" i="3"/>
  <c r="J8" i="4" s="1"/>
  <c r="AB34" i="3"/>
  <c r="H8" i="4" s="1"/>
  <c r="AA34" i="3"/>
  <c r="F8" i="4" s="1"/>
  <c r="Z34" i="3"/>
  <c r="D8" i="4" s="1"/>
  <c r="Y34" i="3"/>
  <c r="W34" i="3"/>
  <c r="H34" i="3"/>
  <c r="T8" i="4" s="1"/>
  <c r="W33" i="3"/>
  <c r="T33" i="3"/>
  <c r="T32" i="3"/>
  <c r="T31" i="3"/>
  <c r="T30" i="3"/>
  <c r="W29" i="3"/>
  <c r="T29" i="3"/>
  <c r="AD28" i="3"/>
  <c r="L7" i="4" s="1"/>
  <c r="AC28" i="3"/>
  <c r="J7" i="4" s="1"/>
  <c r="AB28" i="3"/>
  <c r="H7" i="4" s="1"/>
  <c r="AA28" i="3"/>
  <c r="F7" i="4" s="1"/>
  <c r="Z28" i="3"/>
  <c r="D7" i="4" s="1"/>
  <c r="Y28" i="3"/>
  <c r="W28" i="3"/>
  <c r="H28" i="3"/>
  <c r="T7" i="4" s="1"/>
  <c r="T27" i="3"/>
  <c r="T26" i="3"/>
  <c r="W25" i="3"/>
  <c r="T25" i="3"/>
  <c r="W24" i="3"/>
  <c r="T24" i="3"/>
  <c r="W23" i="3"/>
  <c r="T23" i="3"/>
  <c r="AD22" i="3"/>
  <c r="L6" i="4" s="1"/>
  <c r="AC22" i="3"/>
  <c r="J6" i="4" s="1"/>
  <c r="AB22" i="3"/>
  <c r="H6" i="4" s="1"/>
  <c r="AA22" i="3"/>
  <c r="F6" i="4" s="1"/>
  <c r="Z22" i="3"/>
  <c r="D6" i="4" s="1"/>
  <c r="Y22" i="3"/>
  <c r="W22" i="3"/>
  <c r="H22" i="3"/>
  <c r="T6" i="4" s="1"/>
  <c r="W21" i="3"/>
  <c r="T21" i="3"/>
  <c r="W20" i="3"/>
  <c r="T20" i="3"/>
  <c r="W19" i="3"/>
  <c r="T19" i="3"/>
  <c r="W18" i="3"/>
  <c r="T18" i="3"/>
  <c r="W17" i="3"/>
  <c r="T17" i="3"/>
  <c r="AD16" i="3"/>
  <c r="L5" i="4" s="1"/>
  <c r="AC16" i="3"/>
  <c r="J5" i="4" s="1"/>
  <c r="AB16" i="3"/>
  <c r="H5" i="4" s="1"/>
  <c r="AA16" i="3"/>
  <c r="F5" i="4" s="1"/>
  <c r="Z16" i="3"/>
  <c r="D5" i="4" s="1"/>
  <c r="Y16" i="3"/>
  <c r="W16" i="3"/>
  <c r="H16" i="3"/>
  <c r="T5" i="4" s="1"/>
  <c r="W15" i="3"/>
  <c r="T15" i="3"/>
  <c r="W14" i="3"/>
  <c r="T14" i="3"/>
  <c r="W13" i="3"/>
  <c r="T13" i="3"/>
  <c r="W12" i="3"/>
  <c r="T12" i="3"/>
  <c r="W11" i="3"/>
  <c r="T11" i="3"/>
  <c r="AD10" i="3"/>
  <c r="L4" i="4" s="1"/>
  <c r="AC10" i="3"/>
  <c r="J4" i="4" s="1"/>
  <c r="AB10" i="3"/>
  <c r="H4" i="4" s="1"/>
  <c r="AA10" i="3"/>
  <c r="F4" i="4" s="1"/>
  <c r="Z10" i="3"/>
  <c r="D4" i="4" s="1"/>
  <c r="Y10" i="3"/>
  <c r="W10" i="3"/>
  <c r="H10" i="3"/>
  <c r="T4" i="4" s="1"/>
  <c r="W9" i="3"/>
  <c r="T9" i="3"/>
  <c r="T8" i="3"/>
  <c r="W7" i="3"/>
  <c r="T7" i="3"/>
  <c r="W6" i="3"/>
  <c r="T6" i="3"/>
  <c r="W5" i="3"/>
  <c r="T5" i="3"/>
  <c r="AD4" i="3"/>
  <c r="L3" i="4" s="1"/>
  <c r="AC4" i="3"/>
  <c r="J3" i="4" s="1"/>
  <c r="AB4" i="3"/>
  <c r="H3" i="4" s="1"/>
  <c r="AA4" i="3"/>
  <c r="F3" i="4" s="1"/>
  <c r="Z4" i="3"/>
  <c r="D3" i="4" s="1"/>
  <c r="Y4" i="3"/>
  <c r="W4" i="3"/>
  <c r="H4" i="3"/>
  <c r="T3" i="4" s="1"/>
  <c r="W105" i="1"/>
  <c r="T105" i="1"/>
  <c r="W104" i="1"/>
  <c r="T104" i="1"/>
  <c r="W103" i="1"/>
  <c r="T103" i="1"/>
  <c r="W102" i="1"/>
  <c r="T102" i="1"/>
  <c r="Z101" i="1"/>
  <c r="W101" i="1"/>
  <c r="T101" i="1"/>
  <c r="AH100" i="1"/>
  <c r="AG100" i="1"/>
  <c r="AF100" i="1"/>
  <c r="AE100" i="1"/>
  <c r="AD100" i="1"/>
  <c r="AC100" i="1"/>
  <c r="AB100" i="1"/>
  <c r="Z100" i="1"/>
  <c r="Z99" i="1"/>
  <c r="W99" i="1"/>
  <c r="T99" i="1"/>
  <c r="Z98" i="1"/>
  <c r="W98" i="1"/>
  <c r="T98" i="1"/>
  <c r="Z97" i="1"/>
  <c r="W97" i="1"/>
  <c r="T97" i="1"/>
  <c r="Z96" i="1"/>
  <c r="W96" i="1"/>
  <c r="T96" i="1"/>
  <c r="Z95" i="1"/>
  <c r="W95" i="1"/>
  <c r="T95" i="1"/>
  <c r="AH94" i="1"/>
  <c r="AG94" i="1"/>
  <c r="AF94" i="1"/>
  <c r="AE94" i="1"/>
  <c r="AD94" i="1"/>
  <c r="AC94" i="1"/>
  <c r="AB94" i="1"/>
  <c r="Z94" i="1"/>
  <c r="AH88" i="1"/>
  <c r="AG88" i="1"/>
  <c r="AF88" i="1"/>
  <c r="AE88" i="1"/>
  <c r="AD88" i="1"/>
  <c r="AC88" i="1"/>
  <c r="AB88" i="1"/>
  <c r="Z87" i="1"/>
  <c r="W87" i="1"/>
  <c r="T87" i="1"/>
  <c r="W86" i="1"/>
  <c r="T86" i="1"/>
  <c r="Z85" i="1"/>
  <c r="W85" i="1"/>
  <c r="T85" i="1"/>
  <c r="Z84" i="1"/>
  <c r="W84" i="1"/>
  <c r="T84" i="1"/>
  <c r="Z83" i="1"/>
  <c r="W83" i="1"/>
  <c r="T83" i="1"/>
  <c r="AH82" i="1"/>
  <c r="AG82" i="1"/>
  <c r="AF82" i="1"/>
  <c r="AE82" i="1"/>
  <c r="AD82" i="1"/>
  <c r="AC82" i="1"/>
  <c r="AB82" i="1"/>
  <c r="Z82" i="1"/>
  <c r="Z81" i="1"/>
  <c r="W81" i="1"/>
  <c r="T81" i="1"/>
  <c r="W80" i="1"/>
  <c r="T80" i="1"/>
  <c r="Z79" i="1"/>
  <c r="W79" i="1"/>
  <c r="T79" i="1"/>
  <c r="Z78" i="1"/>
  <c r="W78" i="1"/>
  <c r="T78" i="1"/>
  <c r="Z77" i="1"/>
  <c r="W77" i="1"/>
  <c r="T77" i="1"/>
  <c r="AH76" i="1"/>
  <c r="AG76" i="1"/>
  <c r="AF76" i="1"/>
  <c r="AE76" i="1"/>
  <c r="AD76" i="1"/>
  <c r="AC76" i="1"/>
  <c r="AB76" i="1"/>
  <c r="Z76" i="1"/>
  <c r="Z75" i="1"/>
  <c r="W75" i="1"/>
  <c r="T75" i="1"/>
  <c r="Z74" i="1"/>
  <c r="W74" i="1"/>
  <c r="T74" i="1"/>
  <c r="W73" i="1"/>
  <c r="T73" i="1"/>
  <c r="Z72" i="1"/>
  <c r="W72" i="1"/>
  <c r="T72" i="1"/>
  <c r="Z71" i="1"/>
  <c r="W71" i="1"/>
  <c r="T71" i="1"/>
  <c r="AH70" i="1"/>
  <c r="AG70" i="1"/>
  <c r="AF70" i="1"/>
  <c r="AE70" i="1"/>
  <c r="AD70" i="1"/>
  <c r="AC70" i="1"/>
  <c r="AB70" i="1"/>
  <c r="Z70" i="1"/>
  <c r="H70" i="1"/>
  <c r="Z69" i="1"/>
  <c r="W69" i="1"/>
  <c r="T69" i="1"/>
  <c r="Z68" i="1"/>
  <c r="W68" i="1"/>
  <c r="T68" i="1"/>
  <c r="Z67" i="1"/>
  <c r="W67" i="1"/>
  <c r="T67" i="1"/>
  <c r="W66" i="1"/>
  <c r="T66" i="1"/>
  <c r="Z65" i="1"/>
  <c r="W65" i="1"/>
  <c r="T65" i="1"/>
  <c r="AH64" i="1"/>
  <c r="AG64" i="1"/>
  <c r="AF64" i="1"/>
  <c r="AE64" i="1"/>
  <c r="AD64" i="1"/>
  <c r="AC64" i="1"/>
  <c r="AB64" i="1"/>
  <c r="Z64" i="1"/>
  <c r="H64" i="1"/>
  <c r="W63" i="1"/>
  <c r="T63" i="1"/>
  <c r="W62" i="1"/>
  <c r="T62" i="1"/>
  <c r="W61" i="1"/>
  <c r="T61" i="1"/>
  <c r="Z60" i="1"/>
  <c r="W60" i="1"/>
  <c r="T60" i="1"/>
  <c r="Z59" i="1"/>
  <c r="W59" i="1"/>
  <c r="T59" i="1"/>
  <c r="AH58" i="1"/>
  <c r="AG58" i="1"/>
  <c r="AF58" i="1"/>
  <c r="AE58" i="1"/>
  <c r="AD58" i="1"/>
  <c r="AC58" i="1"/>
  <c r="AB58" i="1"/>
  <c r="Z58" i="1"/>
  <c r="H58" i="1"/>
  <c r="W57" i="1"/>
  <c r="T57" i="1"/>
  <c r="Z56" i="1"/>
  <c r="W56" i="1"/>
  <c r="T56" i="1"/>
  <c r="Z55" i="1"/>
  <c r="W55" i="1"/>
  <c r="T55" i="1"/>
  <c r="Z54" i="1"/>
  <c r="W54" i="1"/>
  <c r="T54" i="1"/>
  <c r="Z53" i="1"/>
  <c r="W53" i="1"/>
  <c r="T53" i="1"/>
  <c r="AH52" i="1"/>
  <c r="AG52" i="1"/>
  <c r="AF52" i="1"/>
  <c r="AE52" i="1"/>
  <c r="AD52" i="1"/>
  <c r="AC52" i="1"/>
  <c r="AB52" i="1"/>
  <c r="Z52" i="1"/>
  <c r="H52" i="1"/>
  <c r="Z51" i="1"/>
  <c r="W51" i="1"/>
  <c r="T51" i="1"/>
  <c r="Z50" i="1"/>
  <c r="W50" i="1"/>
  <c r="T50" i="1"/>
  <c r="Z49" i="1"/>
  <c r="W49" i="1"/>
  <c r="T49" i="1"/>
  <c r="Z48" i="1"/>
  <c r="W48" i="1"/>
  <c r="T48" i="1"/>
  <c r="Z47" i="1"/>
  <c r="W47" i="1"/>
  <c r="T47" i="1"/>
  <c r="AH46" i="1"/>
  <c r="AG46" i="1"/>
  <c r="AF46" i="1"/>
  <c r="AE46" i="1"/>
  <c r="AD46" i="1"/>
  <c r="AC46" i="1"/>
  <c r="AB46" i="1"/>
  <c r="Z46" i="1"/>
  <c r="H46" i="1"/>
  <c r="Z45" i="1"/>
  <c r="W45" i="1"/>
  <c r="T45" i="1"/>
  <c r="W44" i="1"/>
  <c r="T44" i="1"/>
  <c r="Z43" i="1"/>
  <c r="W43" i="1"/>
  <c r="T43" i="1"/>
  <c r="Z42" i="1"/>
  <c r="W42" i="1"/>
  <c r="T42" i="1"/>
  <c r="Z41" i="1"/>
  <c r="W41" i="1"/>
  <c r="T41" i="1"/>
  <c r="AH40" i="1"/>
  <c r="AG40" i="1"/>
  <c r="AF40" i="1"/>
  <c r="AE40" i="1"/>
  <c r="AD40" i="1"/>
  <c r="AC40" i="1"/>
  <c r="AB40" i="1"/>
  <c r="Z40" i="1"/>
  <c r="H40" i="1"/>
  <c r="Z39" i="1"/>
  <c r="W39" i="1"/>
  <c r="T39" i="1"/>
  <c r="Z38" i="1"/>
  <c r="W38" i="1"/>
  <c r="T38" i="1"/>
  <c r="W37" i="1"/>
  <c r="T37" i="1"/>
  <c r="Z36" i="1"/>
  <c r="W36" i="1"/>
  <c r="T36" i="1"/>
  <c r="Z35" i="1"/>
  <c r="W35" i="1"/>
  <c r="T35" i="1"/>
  <c r="AH34" i="1"/>
  <c r="AG34" i="1"/>
  <c r="AF34" i="1"/>
  <c r="AE34" i="1"/>
  <c r="AD34" i="1"/>
  <c r="AC34" i="1"/>
  <c r="AB34" i="1"/>
  <c r="Z34" i="1"/>
  <c r="H34" i="1"/>
  <c r="Z33" i="1"/>
  <c r="W33" i="1"/>
  <c r="T33" i="1"/>
  <c r="W32" i="1"/>
  <c r="T32" i="1"/>
  <c r="W31" i="1"/>
  <c r="T31" i="1"/>
  <c r="W30" i="1"/>
  <c r="T30" i="1"/>
  <c r="Z29" i="1"/>
  <c r="W29" i="1"/>
  <c r="T29" i="1"/>
  <c r="AH28" i="1"/>
  <c r="AG28" i="1"/>
  <c r="AF28" i="1"/>
  <c r="AE28" i="1"/>
  <c r="AD28" i="1"/>
  <c r="AC28" i="1"/>
  <c r="AB28" i="1"/>
  <c r="Z28" i="1"/>
  <c r="H28" i="1"/>
  <c r="W27" i="1"/>
  <c r="T27" i="1"/>
  <c r="W26" i="1"/>
  <c r="T26" i="1"/>
  <c r="Z25" i="1"/>
  <c r="W25" i="1"/>
  <c r="T25" i="1"/>
  <c r="Z24" i="1"/>
  <c r="W24" i="1"/>
  <c r="T24" i="1"/>
  <c r="Z23" i="1"/>
  <c r="W23" i="1"/>
  <c r="T23" i="1"/>
  <c r="AH22" i="1"/>
  <c r="AG22" i="1"/>
  <c r="AF22" i="1"/>
  <c r="AE22" i="1"/>
  <c r="AD22" i="1"/>
  <c r="AC22" i="1"/>
  <c r="AB22" i="1"/>
  <c r="Z22" i="1"/>
  <c r="H22" i="1"/>
  <c r="Z21" i="1"/>
  <c r="W21" i="1"/>
  <c r="T21" i="1"/>
  <c r="Z20" i="1"/>
  <c r="W20" i="1"/>
  <c r="T20" i="1"/>
  <c r="Z19" i="1"/>
  <c r="W19" i="1"/>
  <c r="T19" i="1"/>
  <c r="Z18" i="1"/>
  <c r="W18" i="1"/>
  <c r="T18" i="1"/>
  <c r="Z17" i="1"/>
  <c r="W17" i="1"/>
  <c r="T17" i="1"/>
  <c r="AH16" i="1"/>
  <c r="AG16" i="1"/>
  <c r="AF16" i="1"/>
  <c r="AE16" i="1"/>
  <c r="AD16" i="1"/>
  <c r="AC16" i="1"/>
  <c r="AB16" i="1"/>
  <c r="Z16" i="1"/>
  <c r="H16" i="1"/>
  <c r="Z15" i="1"/>
  <c r="W15" i="1"/>
  <c r="T15" i="1"/>
  <c r="Z14" i="1"/>
  <c r="W14" i="1"/>
  <c r="T14" i="1"/>
  <c r="Z13" i="1"/>
  <c r="W13" i="1"/>
  <c r="T13" i="1"/>
  <c r="Z12" i="1"/>
  <c r="W12" i="1"/>
  <c r="T12" i="1"/>
  <c r="Z11" i="1"/>
  <c r="W11" i="1"/>
  <c r="T11" i="1"/>
  <c r="AH10" i="1"/>
  <c r="AG10" i="1"/>
  <c r="AF10" i="1"/>
  <c r="AE10" i="1"/>
  <c r="AD10" i="1"/>
  <c r="AC10" i="1"/>
  <c r="AB10" i="1"/>
  <c r="Z10" i="1"/>
  <c r="H10" i="1"/>
  <c r="Z9" i="1"/>
  <c r="W9" i="1"/>
  <c r="T9" i="1"/>
  <c r="W8" i="1"/>
  <c r="T8" i="1"/>
  <c r="Z7" i="1"/>
  <c r="W7" i="1"/>
  <c r="T7" i="1"/>
  <c r="Z6" i="1"/>
  <c r="W6" i="1"/>
  <c r="T6" i="1"/>
  <c r="Z5" i="1"/>
  <c r="W5" i="1"/>
  <c r="AH4" i="1"/>
  <c r="AG4" i="1"/>
  <c r="AF4" i="1"/>
  <c r="AE4" i="1"/>
  <c r="AD4" i="1"/>
  <c r="AC4" i="1"/>
  <c r="AB4" i="1"/>
  <c r="Z4" i="1"/>
  <c r="H4" i="1"/>
</calcChain>
</file>

<file path=xl/sharedStrings.xml><?xml version="1.0" encoding="utf-8"?>
<sst xmlns="http://schemas.openxmlformats.org/spreadsheetml/2006/main" count="1054" uniqueCount="223">
  <si>
    <t>要修正正確數值</t>
  </si>
  <si>
    <t>僅需貼上食材明細和重量，"公斤"和下一個分頁循環就會自己跑出來</t>
  </si>
  <si>
    <t xml:space="preserve"> 食材明細（食材重量以100人份計量，營養分析以個人計量,其中肉雞包含23%骨頭之採購量，每周供應特餐一次，當日得混搭供應，國中4菜1湯，國小3菜1湯）</t>
  </si>
  <si>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</si>
  <si>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</si>
  <si>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</si>
  <si>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</si>
  <si>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</si>
  <si>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</si>
  <si>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</si>
  <si>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</si>
  <si>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</si>
  <si>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</si>
  <si>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</si>
  <si>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</si>
  <si>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主菜</t>
  </si>
  <si>
    <t>副菜一</t>
  </si>
  <si>
    <t>副菜二</t>
  </si>
  <si>
    <t>蔬菜</t>
  </si>
  <si>
    <t>湯品</t>
  </si>
  <si>
    <t>白米飯</t>
  </si>
  <si>
    <t>紅燒雞翅</t>
  </si>
  <si>
    <t>時蔬</t>
  </si>
  <si>
    <t>味噌湯</t>
  </si>
  <si>
    <t>米</t>
  </si>
  <si>
    <t>三節翅</t>
  </si>
  <si>
    <t>豆腐</t>
  </si>
  <si>
    <t>豬絞肉</t>
  </si>
  <si>
    <t>乾裙帶菜</t>
  </si>
  <si>
    <t>滷包</t>
  </si>
  <si>
    <t>金針菇</t>
  </si>
  <si>
    <t>冷凍菜豆(莢)</t>
  </si>
  <si>
    <t>大蒜</t>
  </si>
  <si>
    <t>味噌</t>
  </si>
  <si>
    <t>乾香菇</t>
  </si>
  <si>
    <t>薑</t>
  </si>
  <si>
    <t>柴魚片</t>
  </si>
  <si>
    <t>胡蘿蔔</t>
  </si>
  <si>
    <t>糙米飯</t>
  </si>
  <si>
    <t>蛋香刈薯</t>
  </si>
  <si>
    <t>金針湯</t>
  </si>
  <si>
    <t>雞蛋</t>
  </si>
  <si>
    <t>豆干</t>
  </si>
  <si>
    <t>金針菜乾</t>
  </si>
  <si>
    <t>糙米</t>
  </si>
  <si>
    <t>馬鈴薯</t>
  </si>
  <si>
    <t>甘藍</t>
  </si>
  <si>
    <t>榨菜</t>
  </si>
  <si>
    <t>洋蔥</t>
  </si>
  <si>
    <t>乾木耳</t>
  </si>
  <si>
    <t>大骨</t>
  </si>
  <si>
    <t>咖哩粉</t>
  </si>
  <si>
    <t>魚丸</t>
  </si>
  <si>
    <t>大番茄</t>
  </si>
  <si>
    <t>魚露</t>
  </si>
  <si>
    <t>K4</t>
  </si>
  <si>
    <t>肉絲豆芽</t>
  </si>
  <si>
    <t>香滷油腐</t>
  </si>
  <si>
    <t>綠豆湯</t>
  </si>
  <si>
    <t>肉雞</t>
  </si>
  <si>
    <t>豬後腿肉</t>
  </si>
  <si>
    <t>四角油豆腐</t>
  </si>
  <si>
    <t>綠豆</t>
  </si>
  <si>
    <t>豆薯</t>
  </si>
  <si>
    <t>綠豆芽</t>
  </si>
  <si>
    <t>麻竹筍干</t>
  </si>
  <si>
    <t>二砂糖</t>
  </si>
  <si>
    <t>韮菜</t>
  </si>
  <si>
    <t>K5</t>
  </si>
  <si>
    <t>紅藜飯</t>
  </si>
  <si>
    <t>壽喜燒肉</t>
  </si>
  <si>
    <t>紅蔘炒蛋</t>
  </si>
  <si>
    <t>菇拌海帶</t>
  </si>
  <si>
    <t>時瓜湯</t>
  </si>
  <si>
    <t>時瓜</t>
  </si>
  <si>
    <t>紅藜</t>
  </si>
  <si>
    <t>結球白菜</t>
  </si>
  <si>
    <t>L1</t>
  </si>
  <si>
    <t>花生絞肉</t>
  </si>
  <si>
    <t>豆包甘藍</t>
  </si>
  <si>
    <t>蔬香冬粉</t>
  </si>
  <si>
    <t>豆包</t>
  </si>
  <si>
    <t>紫菜</t>
  </si>
  <si>
    <t>冬粉</t>
  </si>
  <si>
    <t>麵筋</t>
  </si>
  <si>
    <t>L2</t>
  </si>
  <si>
    <t>椒鹽魚排</t>
  </si>
  <si>
    <t>蛋香季豆</t>
  </si>
  <si>
    <t>麻婆豆腐</t>
  </si>
  <si>
    <t>時蔬湯</t>
  </si>
  <si>
    <t>魚排</t>
  </si>
  <si>
    <t>胡椒鹽</t>
  </si>
  <si>
    <t>豆瓣醬</t>
  </si>
  <si>
    <t>L3</t>
  </si>
  <si>
    <t>西式特餐</t>
  </si>
  <si>
    <t>茄汁肉醬</t>
  </si>
  <si>
    <t>清炒花椰</t>
  </si>
  <si>
    <t>玉米濃湯</t>
  </si>
  <si>
    <t>麵條</t>
  </si>
  <si>
    <t>冷凍花椰菜</t>
  </si>
  <si>
    <t>冷凍玉米粒</t>
  </si>
  <si>
    <t>玉米醬罐頭</t>
  </si>
  <si>
    <t>蕃茄醬</t>
  </si>
  <si>
    <t>玉米濃湯調理包</t>
  </si>
  <si>
    <t>L4</t>
  </si>
  <si>
    <t>泡菜燒肉</t>
  </si>
  <si>
    <t>香滷凍腐</t>
  </si>
  <si>
    <t>清炒時蔬</t>
  </si>
  <si>
    <t>粉圓甜湯</t>
  </si>
  <si>
    <t>凍豆腐</t>
  </si>
  <si>
    <t>粉圓</t>
  </si>
  <si>
    <t>韓式泡菜</t>
  </si>
  <si>
    <t>白蘿蔔</t>
  </si>
  <si>
    <t>枸杞</t>
  </si>
  <si>
    <t>L5</t>
  </si>
  <si>
    <t>小米飯</t>
  </si>
  <si>
    <t>照燒雞</t>
  </si>
  <si>
    <t>雪菜豆干</t>
  </si>
  <si>
    <t>絞肉甘藍</t>
  </si>
  <si>
    <t>海芽湯</t>
  </si>
  <si>
    <t>小米</t>
  </si>
  <si>
    <t>油菜</t>
  </si>
  <si>
    <t>醬油</t>
  </si>
  <si>
    <t>M1</t>
  </si>
  <si>
    <t>瓜仔肉</t>
  </si>
  <si>
    <t>時蔬蛋香</t>
  </si>
  <si>
    <t>豆包海帶</t>
  </si>
  <si>
    <t>乾海帶</t>
  </si>
  <si>
    <t>醃漬花胡瓜</t>
  </si>
  <si>
    <t>M2</t>
  </si>
  <si>
    <t>醬燒肉排</t>
  </si>
  <si>
    <t>西滷菜</t>
  </si>
  <si>
    <t>肉排</t>
  </si>
  <si>
    <t>番茄糊</t>
  </si>
  <si>
    <t>M3</t>
  </si>
  <si>
    <t>越式特餐</t>
  </si>
  <si>
    <t>越式炒肉</t>
  </si>
  <si>
    <t>魚露時蔬</t>
  </si>
  <si>
    <t>豆皮豆芽</t>
  </si>
  <si>
    <t>蘿蔔魚丸湯</t>
  </si>
  <si>
    <t>米粉</t>
  </si>
  <si>
    <t>豆皮</t>
  </si>
  <si>
    <t>芹菜</t>
  </si>
  <si>
    <t>乾香茅</t>
  </si>
  <si>
    <t>紅蔥頭</t>
  </si>
  <si>
    <t>M4</t>
  </si>
  <si>
    <t>蜜汁豆干</t>
  </si>
  <si>
    <t>仙草甜湯</t>
  </si>
  <si>
    <t>仙草凍</t>
  </si>
  <si>
    <t>芝麻(熟)</t>
  </si>
  <si>
    <t>M5</t>
  </si>
  <si>
    <t>紫米飯</t>
  </si>
  <si>
    <t>咖哩雞</t>
  </si>
  <si>
    <t>培根甘藍</t>
  </si>
  <si>
    <t>照燒油腐</t>
  </si>
  <si>
    <t>黑糯米</t>
  </si>
  <si>
    <t>培根</t>
  </si>
  <si>
    <t>紅砂糖</t>
  </si>
  <si>
    <t>N1</t>
  </si>
  <si>
    <t>黑椒豬柳</t>
  </si>
  <si>
    <t>家常豆干</t>
  </si>
  <si>
    <t>針菇蔬湯</t>
  </si>
  <si>
    <t>黑胡椒粒</t>
  </si>
  <si>
    <t>N2</t>
  </si>
  <si>
    <t>金黃魚排</t>
  </si>
  <si>
    <t>白菜滷</t>
  </si>
  <si>
    <t>紫菜蛋花湯</t>
  </si>
  <si>
    <t>脆筍</t>
  </si>
  <si>
    <t>N4</t>
  </si>
  <si>
    <t>筍干滷肉</t>
  </si>
  <si>
    <t>培根豆芽</t>
  </si>
  <si>
    <t>銀蘿凍腐</t>
  </si>
  <si>
    <t>銀耳甜湯</t>
  </si>
  <si>
    <t>白木耳</t>
  </si>
  <si>
    <t>雪蓮子</t>
  </si>
  <si>
    <t>N5</t>
  </si>
  <si>
    <t>燕麥飯</t>
  </si>
  <si>
    <t>鹹豬肉片</t>
  </si>
  <si>
    <t>蛋香甘藍</t>
  </si>
  <si>
    <t>螞蟻上樹</t>
  </si>
  <si>
    <t>燕麥</t>
  </si>
  <si>
    <t>青蔥</t>
  </si>
  <si>
    <t>學年度</t>
  </si>
  <si>
    <t>葷食</t>
  </si>
  <si>
    <t>菜單</t>
  </si>
  <si>
    <t>主食明細</t>
  </si>
  <si>
    <t>主菜明細</t>
  </si>
  <si>
    <t>副菜一明細</t>
  </si>
  <si>
    <t>蔬菜明細</t>
  </si>
  <si>
    <t>湯品明細</t>
  </si>
  <si>
    <t>點心</t>
  </si>
  <si>
    <t>過敏警語:「本月產品含有蛋、芝麻、含麩之穀物、花生、大豆、魚類、亞硫酸鹽類及其相關製品，不適合其過敏體質者食用」</t>
  </si>
  <si>
    <t>國民小學</t>
  </si>
  <si>
    <t>日期</t>
    <phoneticPr fontId="15" type="noConversion"/>
  </si>
  <si>
    <t>K3</t>
  </si>
  <si>
    <t>泰式特餐</t>
  </si>
  <si>
    <t>打拋豬</t>
  </si>
  <si>
    <t>泰式魚丸</t>
  </si>
  <si>
    <t>蝦醬高麗菜</t>
  </si>
  <si>
    <t>冬蔭功湯</t>
  </si>
  <si>
    <t>秀珍菇</t>
  </si>
  <si>
    <t>泰式酸辣醬</t>
  </si>
  <si>
    <t>泰式蝦醬</t>
  </si>
  <si>
    <t>打拋醬</t>
  </si>
  <si>
    <t>檸檬葉</t>
  </si>
  <si>
    <t>香茅</t>
  </si>
  <si>
    <t>咖哩鮮魚</t>
  </si>
  <si>
    <t>鮮魚丁</t>
  </si>
  <si>
    <t>花生麵筋罐頭</t>
    <phoneticPr fontId="15" type="noConversion"/>
  </si>
  <si>
    <t>茄汁凍腐</t>
    <phoneticPr fontId="15" type="noConversion"/>
  </si>
  <si>
    <t>凍豆腐</t>
    <phoneticPr fontId="15" type="noConversion"/>
  </si>
  <si>
    <t>肉絲季豆</t>
    <phoneticPr fontId="15" type="noConversion"/>
  </si>
  <si>
    <t>肉絲</t>
    <phoneticPr fontId="15" type="noConversion"/>
  </si>
  <si>
    <t>花枝丸</t>
    <phoneticPr fontId="15" type="noConversion"/>
  </si>
  <si>
    <t>說明：</t>
  </si>
  <si>
    <t>一、每周三、五蔬菜為有機蔬菜。</t>
  </si>
  <si>
    <r>
      <t>二、</t>
    </r>
    <r>
      <rPr>
        <sz val="12"/>
        <color theme="1"/>
        <rFont val="Microsoft JhengHei"/>
        <family val="2"/>
        <charset val="136"/>
      </rPr>
      <t>本菜單豬骨會以雞骨取代。</t>
    </r>
  </si>
  <si>
    <t>四、因應清明連假，K4主食改白米飯供應。</t>
    <phoneticPr fontId="15" type="noConversion"/>
  </si>
  <si>
    <t>豆奶</t>
    <phoneticPr fontId="15" type="noConversion"/>
  </si>
  <si>
    <t>三、為配合農委會三章一Q政策及避免食材重複，N3與K3循環對調供應，M4主菜改為咖哩鮮魚，M5副菜一改為筍干滷肉，N4副菜一改為咖哩雞，L1湯品改為豆奶，N5湯品改為味噌湯供應。</t>
    <phoneticPr fontId="15" type="noConversion"/>
  </si>
  <si>
    <t>鐵板油腐</t>
    <phoneticPr fontId="15" type="noConversion"/>
  </si>
  <si>
    <t>油豆腐</t>
    <phoneticPr fontId="15" type="noConversion"/>
  </si>
  <si>
    <t>香又香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</si>
</sst>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1">
    <font>
      <sz val="12"/>
      <color theme="1"/>
      <name val="Calibri"/>
      <scheme val="minor"/>
    </font>
    <font>
      <sz val="12"/>
      <color theme="1"/>
      <name val="DFKai-SB"/>
      <family val="4"/>
      <charset val="136"/>
    </font>
    <font>
      <sz val="12"/>
      <name val="Calibri"/>
      <family val="2"/>
    </font>
    <font>
      <sz val="12"/>
      <color rgb="FF000000"/>
      <name val="DFKai-SB"/>
      <family val="4"/>
      <charset val="136"/>
    </font>
    <font>
      <sz val="8"/>
      <color theme="1"/>
      <name val="DFKai-SB"/>
      <family val="4"/>
      <charset val="136"/>
    </font>
    <font>
      <sz val="12"/>
      <color theme="1"/>
      <name val="Calibri"/>
      <family val="2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1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0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2"/>
      <color theme="1"/>
      <name val="Microsoft JhengHei UI"/>
      <family val="2"/>
      <charset val="136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Microsoft JhengHei"/>
      <family val="2"/>
      <charset val="136"/>
    </font>
    <font>
      <sz val="12"/>
      <color theme="1"/>
      <name val="Microsoft JhengHei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7"/>
        <bgColor theme="7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0" fontId="18" fillId="0" borderId="28"/>
    <xf numFmtId="0" fontId="18" fillId="0" borderId="28"/>
    <xf numFmtId="0" fontId="18" fillId="0" borderId="28"/>
  </cellStyleXfs>
  <cellXfs count="157">
    <xf numFmtId="0" fontId="0" fillId="0" borderId="0" xfId="0"/>
    <xf numFmtId="0" fontId="1" fillId="2" borderId="4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3" fillId="5" borderId="15" xfId="0" applyFont="1" applyFill="1" applyBorder="1" applyAlignment="1">
      <alignment horizontal="left" vertical="center" shrinkToFit="1"/>
    </xf>
    <xf numFmtId="0" fontId="3" fillId="5" borderId="15" xfId="0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5" fillId="2" borderId="20" xfId="0" applyFont="1" applyFill="1" applyBorder="1"/>
    <xf numFmtId="0" fontId="8" fillId="2" borderId="21" xfId="0" applyFont="1" applyFill="1" applyBorder="1" applyAlignment="1">
      <alignment horizontal="right"/>
    </xf>
    <xf numFmtId="0" fontId="3" fillId="5" borderId="22" xfId="0" applyFont="1" applyFill="1" applyBorder="1" applyAlignment="1">
      <alignment horizontal="left" vertical="center" shrinkToFit="1"/>
    </xf>
    <xf numFmtId="0" fontId="3" fillId="5" borderId="23" xfId="0" applyFont="1" applyFill="1" applyBorder="1" applyAlignment="1">
      <alignment horizontal="left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5" borderId="24" xfId="0" applyFont="1" applyFill="1" applyBorder="1" applyAlignment="1">
      <alignment horizontal="left" vertical="center" shrinkToFit="1"/>
    </xf>
    <xf numFmtId="0" fontId="5" fillId="0" borderId="25" xfId="0" applyFont="1" applyBorder="1"/>
    <xf numFmtId="0" fontId="5" fillId="0" borderId="26" xfId="0" applyFont="1" applyBorder="1"/>
    <xf numFmtId="0" fontId="3" fillId="0" borderId="21" xfId="0" applyFont="1" applyBorder="1" applyAlignment="1">
      <alignment horizontal="center" shrinkToFit="1"/>
    </xf>
    <xf numFmtId="0" fontId="3" fillId="5" borderId="21" xfId="0" applyFont="1" applyFill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1" fillId="4" borderId="28" xfId="0" applyFont="1" applyFill="1" applyBorder="1" applyAlignment="1">
      <alignment horizontal="center" vertical="center"/>
    </xf>
    <xf numFmtId="0" fontId="5" fillId="2" borderId="15" xfId="0" applyFont="1" applyFill="1" applyBorder="1"/>
    <xf numFmtId="0" fontId="3" fillId="5" borderId="21" xfId="0" applyFont="1" applyFill="1" applyBorder="1" applyAlignment="1">
      <alignment horizontal="left" vertical="center" shrinkToFit="1"/>
    </xf>
    <xf numFmtId="0" fontId="3" fillId="5" borderId="21" xfId="0" applyFont="1" applyFill="1" applyBorder="1" applyAlignment="1">
      <alignment horizontal="left" shrinkToFit="1"/>
    </xf>
    <xf numFmtId="0" fontId="3" fillId="5" borderId="21" xfId="0" applyFont="1" applyFill="1" applyBorder="1" applyAlignment="1">
      <alignment horizontal="center" shrinkToFit="1"/>
    </xf>
    <xf numFmtId="0" fontId="3" fillId="5" borderId="29" xfId="0" applyFont="1" applyFill="1" applyBorder="1" applyAlignment="1">
      <alignment horizontal="left" vertical="center" shrinkToFit="1"/>
    </xf>
    <xf numFmtId="0" fontId="3" fillId="5" borderId="29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horizontal="left" vertical="center"/>
    </xf>
    <xf numFmtId="0" fontId="5" fillId="0" borderId="21" xfId="0" applyFont="1" applyBorder="1" applyAlignment="1">
      <alignment vertical="center"/>
    </xf>
    <xf numFmtId="0" fontId="5" fillId="2" borderId="14" xfId="0" applyFont="1" applyFill="1" applyBorder="1"/>
    <xf numFmtId="0" fontId="3" fillId="5" borderId="30" xfId="0" applyFont="1" applyFill="1" applyBorder="1" applyAlignment="1">
      <alignment horizontal="left" vertical="center" shrinkToFit="1"/>
    </xf>
    <xf numFmtId="0" fontId="3" fillId="5" borderId="30" xfId="0" applyFont="1" applyFill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Border="1" applyAlignment="1">
      <alignment vertical="center"/>
    </xf>
    <xf numFmtId="0" fontId="3" fillId="0" borderId="31" xfId="0" applyFont="1" applyBorder="1" applyAlignment="1">
      <alignment horizontal="center" shrinkToFit="1"/>
    </xf>
    <xf numFmtId="0" fontId="3" fillId="5" borderId="32" xfId="0" applyFont="1" applyFill="1" applyBorder="1" applyAlignment="1">
      <alignment horizontal="left" vertical="center" shrinkToFit="1"/>
    </xf>
    <xf numFmtId="0" fontId="3" fillId="5" borderId="33" xfId="0" applyFont="1" applyFill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5" borderId="24" xfId="0" applyFont="1" applyFill="1" applyBorder="1" applyAlignment="1">
      <alignment horizontal="left" shrinkToFit="1"/>
    </xf>
    <xf numFmtId="0" fontId="3" fillId="0" borderId="4" xfId="0" applyFont="1" applyBorder="1" applyAlignment="1">
      <alignment horizont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shrinkToFit="1"/>
    </xf>
    <xf numFmtId="0" fontId="1" fillId="0" borderId="36" xfId="0" applyFont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shrinkToFit="1"/>
    </xf>
    <xf numFmtId="0" fontId="5" fillId="0" borderId="37" xfId="0" applyFont="1" applyBorder="1" applyAlignment="1">
      <alignment vertical="center"/>
    </xf>
    <xf numFmtId="0" fontId="3" fillId="0" borderId="38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shrinkToFit="1"/>
    </xf>
    <xf numFmtId="0" fontId="3" fillId="0" borderId="21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shrinkToFit="1"/>
    </xf>
    <xf numFmtId="0" fontId="5" fillId="0" borderId="0" xfId="0" applyFont="1" applyAlignment="1">
      <alignment horizontal="left" vertical="center"/>
    </xf>
    <xf numFmtId="0" fontId="3" fillId="0" borderId="30" xfId="0" applyFont="1" applyBorder="1" applyAlignment="1">
      <alignment horizontal="left" vertical="center" shrinkToFit="1"/>
    </xf>
    <xf numFmtId="0" fontId="5" fillId="0" borderId="37" xfId="0" applyFont="1" applyBorder="1"/>
    <xf numFmtId="0" fontId="3" fillId="5" borderId="32" xfId="0" applyFont="1" applyFill="1" applyBorder="1" applyAlignment="1">
      <alignment horizontal="left" shrinkToFit="1"/>
    </xf>
    <xf numFmtId="0" fontId="3" fillId="0" borderId="31" xfId="0" applyFont="1" applyBorder="1" applyAlignment="1">
      <alignment horizontal="left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5" borderId="23" xfId="0" applyFont="1" applyFill="1" applyBorder="1" applyAlignment="1">
      <alignment horizontal="center" vertical="center" shrinkToFit="1"/>
    </xf>
    <xf numFmtId="0" fontId="5" fillId="0" borderId="25" xfId="0" applyFont="1" applyBorder="1" applyAlignment="1">
      <alignment vertical="center"/>
    </xf>
    <xf numFmtId="0" fontId="3" fillId="5" borderId="14" xfId="0" applyFont="1" applyFill="1" applyBorder="1" applyAlignment="1">
      <alignment horizontal="left" vertic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right"/>
    </xf>
    <xf numFmtId="0" fontId="10" fillId="2" borderId="25" xfId="0" applyFont="1" applyFill="1" applyBorder="1"/>
    <xf numFmtId="0" fontId="5" fillId="6" borderId="20" xfId="0" applyFont="1" applyFill="1" applyBorder="1"/>
    <xf numFmtId="0" fontId="3" fillId="6" borderId="20" xfId="0" applyFont="1" applyFill="1" applyBorder="1" applyAlignment="1">
      <alignment horizontal="center"/>
    </xf>
    <xf numFmtId="0" fontId="3" fillId="0" borderId="40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1" fillId="0" borderId="41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1" fontId="1" fillId="0" borderId="0" xfId="0" applyNumberFormat="1" applyFont="1" applyAlignment="1">
      <alignment horizontal="center" vertical="center"/>
    </xf>
    <xf numFmtId="0" fontId="5" fillId="0" borderId="0" xfId="0" applyFont="1"/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28" xfId="0" applyFont="1" applyFill="1" applyBorder="1"/>
    <xf numFmtId="0" fontId="4" fillId="2" borderId="42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wrapText="1"/>
    </xf>
    <xf numFmtId="0" fontId="1" fillId="0" borderId="30" xfId="0" applyFont="1" applyBorder="1" applyAlignment="1">
      <alignment horizontal="left" vertical="center" shrinkToFit="1"/>
    </xf>
    <xf numFmtId="0" fontId="1" fillId="0" borderId="30" xfId="0" applyFont="1" applyBorder="1" applyAlignment="1">
      <alignment horizontal="center" vertical="center" shrinkToFit="1"/>
    </xf>
    <xf numFmtId="0" fontId="8" fillId="2" borderId="15" xfId="0" applyFont="1" applyFill="1" applyBorder="1" applyAlignment="1">
      <alignment horizontal="right"/>
    </xf>
    <xf numFmtId="0" fontId="1" fillId="0" borderId="16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shrinkToFit="1"/>
    </xf>
    <xf numFmtId="0" fontId="1" fillId="0" borderId="31" xfId="0" applyFont="1" applyBorder="1" applyAlignment="1">
      <alignment horizontal="center" shrinkToFit="1"/>
    </xf>
    <xf numFmtId="0" fontId="3" fillId="5" borderId="4" xfId="0" applyFont="1" applyFill="1" applyBorder="1" applyAlignment="1">
      <alignment horizontal="left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2" fillId="0" borderId="21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" fillId="0" borderId="21" xfId="0" applyFont="1" applyBorder="1" applyAlignment="1">
      <alignment vertical="center" shrinkToFit="1"/>
    </xf>
    <xf numFmtId="0" fontId="16" fillId="0" borderId="0" xfId="0" applyFont="1"/>
    <xf numFmtId="176" fontId="0" fillId="0" borderId="0" xfId="0" applyNumberFormat="1"/>
    <xf numFmtId="0" fontId="1" fillId="2" borderId="16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5" fillId="2" borderId="25" xfId="0" applyFont="1" applyFill="1" applyBorder="1"/>
    <xf numFmtId="0" fontId="3" fillId="5" borderId="37" xfId="0" applyFont="1" applyFill="1" applyBorder="1" applyAlignment="1">
      <alignment horizontal="left" vertical="center" shrinkToFit="1"/>
    </xf>
    <xf numFmtId="0" fontId="3" fillId="5" borderId="38" xfId="0" applyFont="1" applyFill="1" applyBorder="1" applyAlignment="1">
      <alignment horizontal="left" vertical="center" shrinkToFit="1"/>
    </xf>
    <xf numFmtId="0" fontId="3" fillId="5" borderId="45" xfId="0" applyFont="1" applyFill="1" applyBorder="1" applyAlignment="1">
      <alignment horizontal="left" vertical="center" shrinkToFit="1"/>
    </xf>
    <xf numFmtId="0" fontId="3" fillId="5" borderId="47" xfId="0" applyFont="1" applyFill="1" applyBorder="1" applyAlignment="1">
      <alignment horizontal="left" shrinkToFit="1"/>
    </xf>
    <xf numFmtId="0" fontId="3" fillId="5" borderId="16" xfId="0" applyFont="1" applyFill="1" applyBorder="1" applyAlignment="1">
      <alignment horizontal="center" vertical="center" shrinkToFit="1"/>
    </xf>
    <xf numFmtId="0" fontId="5" fillId="2" borderId="16" xfId="0" applyFont="1" applyFill="1" applyBorder="1"/>
    <xf numFmtId="0" fontId="3" fillId="5" borderId="26" xfId="0" applyFont="1" applyFill="1" applyBorder="1" applyAlignment="1">
      <alignment horizontal="left" shrinkToFit="1"/>
    </xf>
    <xf numFmtId="0" fontId="3" fillId="5" borderId="26" xfId="0" applyFont="1" applyFill="1" applyBorder="1" applyAlignment="1">
      <alignment horizontal="left" vertical="center" shrinkToFit="1"/>
    </xf>
    <xf numFmtId="0" fontId="5" fillId="2" borderId="39" xfId="0" applyFont="1" applyFill="1" applyBorder="1"/>
    <xf numFmtId="0" fontId="3" fillId="5" borderId="46" xfId="0" applyFont="1" applyFill="1" applyBorder="1" applyAlignment="1">
      <alignment horizontal="left" vertical="center" shrinkToFit="1"/>
    </xf>
    <xf numFmtId="0" fontId="3" fillId="5" borderId="31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right"/>
    </xf>
    <xf numFmtId="0" fontId="3" fillId="5" borderId="16" xfId="0" applyFont="1" applyFill="1" applyBorder="1" applyAlignment="1">
      <alignment horizontal="left" vertical="center" shrinkToFit="1"/>
    </xf>
    <xf numFmtId="0" fontId="3" fillId="5" borderId="31" xfId="0" applyFont="1" applyFill="1" applyBorder="1" applyAlignment="1">
      <alignment horizontal="left" vertical="center" shrinkToFit="1"/>
    </xf>
    <xf numFmtId="0" fontId="17" fillId="0" borderId="37" xfId="0" applyFont="1" applyBorder="1"/>
    <xf numFmtId="0" fontId="17" fillId="0" borderId="26" xfId="0" applyFont="1" applyBorder="1"/>
    <xf numFmtId="0" fontId="18" fillId="0" borderId="28" xfId="1"/>
    <xf numFmtId="0" fontId="14" fillId="0" borderId="28" xfId="1" applyFont="1" applyAlignment="1">
      <alignment horizontal="center" vertical="center" wrapText="1"/>
    </xf>
    <xf numFmtId="0" fontId="19" fillId="0" borderId="28" xfId="2" applyFont="1"/>
    <xf numFmtId="0" fontId="20" fillId="0" borderId="28" xfId="2" applyFont="1"/>
    <xf numFmtId="0" fontId="18" fillId="0" borderId="28" xfId="3"/>
    <xf numFmtId="0" fontId="14" fillId="0" borderId="28" xfId="3" applyFont="1" applyAlignment="1">
      <alignment wrapText="1"/>
    </xf>
    <xf numFmtId="0" fontId="14" fillId="0" borderId="28" xfId="3" applyFont="1" applyAlignment="1">
      <alignment horizontal="center" vertical="center" wrapText="1"/>
    </xf>
    <xf numFmtId="0" fontId="18" fillId="0" borderId="28" xfId="2"/>
    <xf numFmtId="0" fontId="20" fillId="0" borderId="28" xfId="1" applyFont="1"/>
    <xf numFmtId="0" fontId="19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5" xfId="0" applyFont="1" applyFill="1" applyBorder="1" applyAlignment="1">
      <alignment horizontal="left" vertical="center" shrinkToFit="1"/>
    </xf>
    <xf numFmtId="0" fontId="6" fillId="4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</cellXfs>
  <cellStyles count="4">
    <cellStyle name="一般" xfId="0" builtinId="0"/>
    <cellStyle name="一般 2" xfId="3" xr:uid="{00000000-0005-0000-0000-000001000000}"/>
    <cellStyle name="一般 3" xfId="1" xr:uid="{00000000-0005-0000-0000-000002000000}"/>
    <cellStyle name="一般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I982"/>
  <sheetViews>
    <sheetView view="pageBreakPreview" zoomScale="60" zoomScaleNormal="85" workbookViewId="0">
      <pane ySplit="3" topLeftCell="A51" activePane="bottomLeft" state="frozen"/>
      <selection pane="bottomLeft" activeCell="AI67" sqref="AI67"/>
    </sheetView>
  </sheetViews>
  <sheetFormatPr defaultColWidth="11.25" defaultRowHeight="15" customHeight="1"/>
  <cols>
    <col min="1" max="1" width="1.875" customWidth="1"/>
    <col min="2" max="2" width="3.875" customWidth="1"/>
    <col min="3" max="3" width="3.625" customWidth="1"/>
    <col min="4" max="5" width="3.375" customWidth="1"/>
    <col min="6" max="6" width="2.125" customWidth="1"/>
    <col min="7" max="7" width="2.25" customWidth="1"/>
    <col min="8" max="8" width="4.875" customWidth="1"/>
    <col min="9" max="9" width="5.125" customWidth="1"/>
    <col min="10" max="10" width="3" customWidth="1"/>
    <col min="11" max="11" width="3.125" customWidth="1"/>
    <col min="12" max="12" width="7.25" customWidth="1"/>
    <col min="13" max="13" width="3.625" customWidth="1"/>
    <col min="14" max="14" width="3.125" customWidth="1"/>
    <col min="15" max="15" width="5.125" customWidth="1"/>
    <col min="16" max="16" width="3.625" customWidth="1"/>
    <col min="17" max="17" width="3.125" customWidth="1"/>
    <col min="18" max="18" width="6.875" customWidth="1"/>
    <col min="19" max="19" width="3.25" customWidth="1"/>
    <col min="20" max="21" width="3.125" customWidth="1"/>
    <col min="22" max="22" width="3.75" customWidth="1"/>
    <col min="23" max="23" width="3.125" customWidth="1"/>
    <col min="24" max="24" width="5.125" customWidth="1"/>
    <col min="25" max="25" width="4.125" customWidth="1"/>
    <col min="26" max="26" width="3.125" customWidth="1"/>
    <col min="27" max="27" width="1.625" customWidth="1"/>
    <col min="28" max="28" width="2.5" customWidth="1"/>
    <col min="29" max="29" width="4.5" customWidth="1"/>
    <col min="30" max="30" width="4.375" customWidth="1"/>
    <col min="31" max="31" width="5.5" customWidth="1"/>
    <col min="32" max="32" width="5" customWidth="1"/>
    <col min="33" max="33" width="4.125" customWidth="1"/>
    <col min="34" max="34" width="2.75" customWidth="1"/>
    <col min="35" max="35" width="1.625" customWidth="1"/>
  </cols>
  <sheetData>
    <row r="1" spans="1:35" ht="15" customHeight="1">
      <c r="A1" s="150" t="s">
        <v>0</v>
      </c>
      <c r="B1" s="151"/>
      <c r="C1" s="151"/>
      <c r="D1" s="151"/>
      <c r="E1" s="151"/>
      <c r="F1" s="151"/>
      <c r="G1" s="152"/>
      <c r="H1" s="1"/>
      <c r="I1" s="153" t="s">
        <v>1</v>
      </c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2"/>
      <c r="AA1" s="2"/>
      <c r="AB1" s="2"/>
      <c r="AC1" s="2"/>
      <c r="AD1" s="2"/>
      <c r="AE1" s="2"/>
      <c r="AF1" s="2"/>
      <c r="AG1" s="2"/>
      <c r="AH1" s="2"/>
      <c r="AI1" s="2"/>
    </row>
    <row r="2" spans="1:35" ht="19.5" customHeight="1" thickBot="1">
      <c r="A2" s="3" t="s">
        <v>2</v>
      </c>
      <c r="B2" s="4"/>
      <c r="C2" s="4"/>
      <c r="D2" s="4"/>
      <c r="E2" s="4"/>
      <c r="F2" s="4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7"/>
      <c r="AA2" s="8"/>
      <c r="AB2" s="154" t="s">
        <v>3</v>
      </c>
      <c r="AC2" s="155"/>
      <c r="AD2" s="155"/>
      <c r="AE2" s="155"/>
      <c r="AF2" s="155"/>
      <c r="AG2" s="155"/>
      <c r="AH2" s="155"/>
      <c r="AI2" s="156"/>
    </row>
    <row r="3" spans="1:35" ht="15" customHeight="1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1" t="s">
        <v>11</v>
      </c>
      <c r="I3" s="12" t="s">
        <v>12</v>
      </c>
      <c r="J3" s="13" t="s">
        <v>13</v>
      </c>
      <c r="K3" s="14" t="s">
        <v>14</v>
      </c>
      <c r="L3" s="12" t="s">
        <v>15</v>
      </c>
      <c r="M3" s="13" t="s">
        <v>13</v>
      </c>
      <c r="N3" s="14" t="s">
        <v>14</v>
      </c>
      <c r="O3" s="12" t="s">
        <v>16</v>
      </c>
      <c r="P3" s="13" t="s">
        <v>13</v>
      </c>
      <c r="Q3" s="14" t="s">
        <v>14</v>
      </c>
      <c r="R3" s="12" t="s">
        <v>17</v>
      </c>
      <c r="S3" s="13" t="s">
        <v>13</v>
      </c>
      <c r="T3" s="14" t="s">
        <v>14</v>
      </c>
      <c r="U3" s="13" t="s">
        <v>18</v>
      </c>
      <c r="V3" s="13" t="s">
        <v>13</v>
      </c>
      <c r="W3" s="14" t="s">
        <v>14</v>
      </c>
      <c r="X3" s="12" t="s">
        <v>19</v>
      </c>
      <c r="Y3" s="13" t="s">
        <v>13</v>
      </c>
      <c r="Z3" s="15" t="s">
        <v>14</v>
      </c>
      <c r="AA3" s="16"/>
      <c r="AB3" s="17"/>
      <c r="AC3" s="17" t="s">
        <v>12</v>
      </c>
      <c r="AD3" s="17" t="s">
        <v>15</v>
      </c>
      <c r="AE3" s="17" t="s">
        <v>16</v>
      </c>
      <c r="AF3" s="17" t="s">
        <v>17</v>
      </c>
      <c r="AG3" s="17" t="s">
        <v>18</v>
      </c>
      <c r="AH3" s="17" t="s">
        <v>19</v>
      </c>
      <c r="AI3" s="17"/>
    </row>
    <row r="4" spans="1:35" ht="15" customHeight="1">
      <c r="A4" s="18" t="s">
        <v>55</v>
      </c>
      <c r="B4" s="19">
        <v>5.8</v>
      </c>
      <c r="C4" s="19">
        <v>3</v>
      </c>
      <c r="D4" s="19">
        <v>2</v>
      </c>
      <c r="E4" s="19">
        <v>2.5</v>
      </c>
      <c r="F4" s="20"/>
      <c r="G4" s="20"/>
      <c r="H4" s="21">
        <f>B4*70+E4*45+D4*25+F4*150+G4*60+C4*75</f>
        <v>793.5</v>
      </c>
      <c r="I4" s="22" t="s">
        <v>20</v>
      </c>
      <c r="J4" s="23"/>
      <c r="K4" s="24"/>
      <c r="L4" s="25" t="s">
        <v>86</v>
      </c>
      <c r="M4" s="26"/>
      <c r="N4" s="24"/>
      <c r="O4" s="47" t="s">
        <v>71</v>
      </c>
      <c r="P4" s="68"/>
      <c r="Q4" s="24"/>
      <c r="R4" s="63" t="s">
        <v>57</v>
      </c>
      <c r="S4" s="26"/>
      <c r="T4" s="51"/>
      <c r="U4" s="52" t="s">
        <v>22</v>
      </c>
      <c r="V4" s="52"/>
      <c r="W4" s="49"/>
      <c r="X4" s="25" t="s">
        <v>58</v>
      </c>
      <c r="Y4" s="26"/>
      <c r="Z4" s="30" t="str">
        <f t="shared" ref="Z4:Z7" si="0">IF(S4,"公斤","")</f>
        <v/>
      </c>
      <c r="AA4" s="53"/>
      <c r="AB4" s="54" t="str">
        <f>A4</f>
        <v>K4</v>
      </c>
      <c r="AC4" s="54" t="str">
        <f>I5&amp;" "&amp;I6&amp;" "&amp;I7&amp;" "&amp;I8&amp;" "&amp;I9</f>
        <v xml:space="preserve">米    </v>
      </c>
      <c r="AD4" s="54" t="str">
        <f>L5&amp;" "&amp;L6&amp;" "&amp;L7&amp;" "&amp;L8&amp;" "&amp;L9</f>
        <v xml:space="preserve">魚排 胡椒鹽   </v>
      </c>
      <c r="AE4" s="54" t="str">
        <f>O5&amp;" "&amp;O6&amp;" "&amp;O7&amp;" "&amp;O8&amp;" "&amp;O9</f>
        <v xml:space="preserve">雞蛋 胡蘿蔔 大蒜  </v>
      </c>
      <c r="AF4" s="54" t="str">
        <f>R5&amp;" "&amp;R6&amp;" "&amp;R7&amp;" "&amp;R8&amp;" "&amp;R9</f>
        <v xml:space="preserve">四角油豆腐 麻竹筍干 滷包 大蒜 </v>
      </c>
      <c r="AG4" s="54" t="str">
        <f>U5&amp;" "&amp;U6&amp;" "&amp;U7&amp;" "&amp;U8&amp;" "&amp;U9</f>
        <v xml:space="preserve">蔬菜 大蒜   </v>
      </c>
      <c r="AH4" s="54" t="str">
        <f>X5&amp;" "&amp;X6&amp;" "&amp;X7&amp;" "&amp;X8&amp;" "&amp;X9</f>
        <v xml:space="preserve">綠豆 二砂糖   </v>
      </c>
      <c r="AI4" s="54"/>
    </row>
    <row r="5" spans="1:35" ht="15" customHeight="1">
      <c r="A5" s="32"/>
      <c r="B5" s="20"/>
      <c r="C5" s="20"/>
      <c r="D5" s="20"/>
      <c r="E5" s="20"/>
      <c r="F5" s="20"/>
      <c r="G5" s="20"/>
      <c r="H5" s="21"/>
      <c r="I5" s="33" t="s">
        <v>24</v>
      </c>
      <c r="J5" s="29">
        <v>10</v>
      </c>
      <c r="K5" s="24" t="s">
        <v>14</v>
      </c>
      <c r="L5" s="33" t="s">
        <v>90</v>
      </c>
      <c r="M5" s="29">
        <v>6</v>
      </c>
      <c r="N5" s="24" t="str">
        <f>IF(M5,"公斤","")</f>
        <v>公斤</v>
      </c>
      <c r="O5" s="33" t="s">
        <v>41</v>
      </c>
      <c r="P5" s="29">
        <v>2</v>
      </c>
      <c r="Q5" s="24" t="str">
        <f>IF(P5,"公斤","")</f>
        <v>公斤</v>
      </c>
      <c r="R5" s="65" t="s">
        <v>61</v>
      </c>
      <c r="S5" s="28">
        <v>3</v>
      </c>
      <c r="T5" s="28" t="str">
        <f>IF(S5,"公斤","")</f>
        <v>公斤</v>
      </c>
      <c r="U5" s="35" t="s">
        <v>18</v>
      </c>
      <c r="V5" s="35">
        <v>7</v>
      </c>
      <c r="W5" s="28" t="str">
        <f t="shared" ref="W5:W9" si="1">IF(V5,"公斤","")</f>
        <v>公斤</v>
      </c>
      <c r="X5" s="33" t="s">
        <v>62</v>
      </c>
      <c r="Y5" s="29">
        <v>2</v>
      </c>
      <c r="Z5" s="30" t="str">
        <f t="shared" si="0"/>
        <v>公斤</v>
      </c>
      <c r="AA5" s="2"/>
      <c r="AB5" s="31"/>
      <c r="AC5" s="31"/>
      <c r="AD5" s="31"/>
      <c r="AE5" s="31"/>
      <c r="AF5" s="31"/>
      <c r="AG5" s="31"/>
      <c r="AH5" s="31"/>
      <c r="AI5" s="31"/>
    </row>
    <row r="6" spans="1:35" ht="15" customHeight="1">
      <c r="A6" s="32"/>
      <c r="B6" s="20"/>
      <c r="C6" s="20"/>
      <c r="D6" s="20"/>
      <c r="E6" s="20"/>
      <c r="F6" s="20"/>
      <c r="G6" s="20"/>
      <c r="H6" s="21"/>
      <c r="I6" s="33"/>
      <c r="J6" s="29"/>
      <c r="K6" s="24"/>
      <c r="L6" s="33" t="s">
        <v>91</v>
      </c>
      <c r="M6" s="29"/>
      <c r="N6" s="24" t="str">
        <f t="shared" ref="N6:N69" si="2">IF(M6,"公斤","")</f>
        <v/>
      </c>
      <c r="O6" s="33" t="s">
        <v>37</v>
      </c>
      <c r="P6" s="29">
        <v>4</v>
      </c>
      <c r="Q6" s="24" t="str">
        <f t="shared" ref="Q6:Q69" si="3">IF(P6,"公斤","")</f>
        <v>公斤</v>
      </c>
      <c r="R6" s="65" t="s">
        <v>65</v>
      </c>
      <c r="S6" s="28">
        <v>3</v>
      </c>
      <c r="T6" s="28" t="str">
        <f t="shared" ref="T6:T9" si="4">IF(S6,"公斤","")</f>
        <v>公斤</v>
      </c>
      <c r="U6" s="29" t="s">
        <v>32</v>
      </c>
      <c r="V6" s="29">
        <v>0.05</v>
      </c>
      <c r="W6" s="28" t="str">
        <f t="shared" si="1"/>
        <v>公斤</v>
      </c>
      <c r="X6" s="34" t="s">
        <v>66</v>
      </c>
      <c r="Y6" s="29">
        <v>1</v>
      </c>
      <c r="Z6" s="30" t="str">
        <f t="shared" si="0"/>
        <v>公斤</v>
      </c>
      <c r="AA6" s="2"/>
      <c r="AB6" s="31"/>
      <c r="AC6" s="31"/>
      <c r="AD6" s="31"/>
      <c r="AE6" s="31"/>
      <c r="AF6" s="31"/>
      <c r="AG6" s="31"/>
      <c r="AH6" s="31"/>
      <c r="AI6" s="31"/>
    </row>
    <row r="7" spans="1:35" ht="15" customHeight="1">
      <c r="A7" s="32"/>
      <c r="B7" s="20"/>
      <c r="C7" s="20"/>
      <c r="D7" s="20"/>
      <c r="E7" s="20"/>
      <c r="F7" s="20"/>
      <c r="G7" s="20"/>
      <c r="H7" s="21"/>
      <c r="I7" s="33"/>
      <c r="J7" s="29"/>
      <c r="K7" s="24"/>
      <c r="L7" s="33"/>
      <c r="M7" s="29"/>
      <c r="N7" s="24" t="str">
        <f t="shared" si="2"/>
        <v/>
      </c>
      <c r="O7" s="33" t="s">
        <v>32</v>
      </c>
      <c r="P7" s="29">
        <v>0.05</v>
      </c>
      <c r="Q7" s="24" t="str">
        <f t="shared" si="3"/>
        <v>公斤</v>
      </c>
      <c r="R7" s="64" t="s">
        <v>29</v>
      </c>
      <c r="S7" s="24"/>
      <c r="T7" s="28" t="str">
        <f t="shared" si="4"/>
        <v/>
      </c>
      <c r="U7" s="29"/>
      <c r="V7" s="29"/>
      <c r="W7" s="28" t="str">
        <f t="shared" si="1"/>
        <v/>
      </c>
      <c r="X7" s="66"/>
      <c r="Y7" s="29"/>
      <c r="Z7" s="30" t="str">
        <f t="shared" si="0"/>
        <v/>
      </c>
      <c r="AA7" s="2"/>
      <c r="AB7" s="31"/>
      <c r="AC7" s="31"/>
      <c r="AD7" s="31"/>
      <c r="AE7" s="31"/>
      <c r="AF7" s="31"/>
      <c r="AG7" s="31"/>
      <c r="AH7" s="31"/>
      <c r="AI7" s="31"/>
    </row>
    <row r="8" spans="1:35" ht="15" customHeight="1">
      <c r="A8" s="32"/>
      <c r="B8" s="20"/>
      <c r="C8" s="20"/>
      <c r="D8" s="20"/>
      <c r="E8" s="20"/>
      <c r="F8" s="20"/>
      <c r="G8" s="20"/>
      <c r="H8" s="21"/>
      <c r="I8" s="33"/>
      <c r="J8" s="29"/>
      <c r="K8" s="24"/>
      <c r="L8" s="33"/>
      <c r="M8" s="29"/>
      <c r="N8" s="24" t="str">
        <f t="shared" si="2"/>
        <v/>
      </c>
      <c r="O8" s="33"/>
      <c r="P8" s="29"/>
      <c r="Q8" s="24" t="str">
        <f t="shared" si="3"/>
        <v/>
      </c>
      <c r="R8" s="64" t="s">
        <v>32</v>
      </c>
      <c r="S8" s="24">
        <v>0.05</v>
      </c>
      <c r="T8" s="28" t="str">
        <f t="shared" si="4"/>
        <v>公斤</v>
      </c>
      <c r="U8" s="29"/>
      <c r="V8" s="29"/>
      <c r="W8" s="28" t="str">
        <f t="shared" si="1"/>
        <v/>
      </c>
      <c r="X8" s="33"/>
      <c r="Y8" s="29"/>
      <c r="Z8" s="30"/>
      <c r="AA8" s="2"/>
      <c r="AB8" s="31"/>
      <c r="AC8" s="31"/>
      <c r="AD8" s="31"/>
      <c r="AE8" s="31"/>
      <c r="AF8" s="31"/>
      <c r="AG8" s="31"/>
      <c r="AH8" s="31"/>
      <c r="AI8" s="31"/>
    </row>
    <row r="9" spans="1:35" ht="15" customHeight="1" thickBot="1">
      <c r="A9" s="40"/>
      <c r="B9" s="5"/>
      <c r="C9" s="5"/>
      <c r="D9" s="5"/>
      <c r="E9" s="5"/>
      <c r="F9" s="5"/>
      <c r="G9" s="5"/>
      <c r="H9" s="21"/>
      <c r="I9" s="41"/>
      <c r="J9" s="42"/>
      <c r="K9" s="43"/>
      <c r="L9" s="41"/>
      <c r="M9" s="42"/>
      <c r="N9" s="24" t="str">
        <f t="shared" si="2"/>
        <v/>
      </c>
      <c r="O9" s="41"/>
      <c r="P9" s="42"/>
      <c r="Q9" s="24" t="str">
        <f t="shared" si="3"/>
        <v/>
      </c>
      <c r="R9" s="41"/>
      <c r="S9" s="42"/>
      <c r="T9" s="56" t="str">
        <f t="shared" si="4"/>
        <v/>
      </c>
      <c r="U9" s="42"/>
      <c r="V9" s="42"/>
      <c r="W9" s="56" t="str">
        <f t="shared" si="1"/>
        <v/>
      </c>
      <c r="X9" s="41"/>
      <c r="Y9" s="42"/>
      <c r="Z9" s="30" t="str">
        <f t="shared" ref="Z9:Z25" si="5">IF(S9,"公斤","")</f>
        <v/>
      </c>
      <c r="AA9" s="57"/>
      <c r="AB9" s="58"/>
      <c r="AC9" s="58"/>
      <c r="AD9" s="58"/>
      <c r="AE9" s="58"/>
      <c r="AF9" s="58"/>
      <c r="AG9" s="58"/>
      <c r="AH9" s="58"/>
      <c r="AI9" s="58"/>
    </row>
    <row r="10" spans="1:35" ht="15" customHeight="1">
      <c r="A10" s="18" t="s">
        <v>68</v>
      </c>
      <c r="B10" s="19">
        <v>5</v>
      </c>
      <c r="C10" s="19">
        <v>2.2000000000000002</v>
      </c>
      <c r="D10" s="19">
        <v>2.2999999999999998</v>
      </c>
      <c r="E10" s="19">
        <v>2.2999999999999998</v>
      </c>
      <c r="F10" s="20"/>
      <c r="G10" s="20"/>
      <c r="H10" s="21">
        <f>B10*70+E10*45+D10*25+F10*150+G10*60+C10*75</f>
        <v>676</v>
      </c>
      <c r="I10" s="47" t="s">
        <v>69</v>
      </c>
      <c r="J10" s="48"/>
      <c r="K10" s="59"/>
      <c r="L10" s="25" t="s">
        <v>70</v>
      </c>
      <c r="M10" s="26"/>
      <c r="N10" s="24" t="str">
        <f t="shared" si="2"/>
        <v/>
      </c>
      <c r="O10" s="62" t="s">
        <v>56</v>
      </c>
      <c r="P10" s="26"/>
      <c r="Q10" s="24" t="str">
        <f t="shared" si="3"/>
        <v/>
      </c>
      <c r="R10" s="69" t="s">
        <v>72</v>
      </c>
      <c r="S10" s="68"/>
      <c r="T10" s="60"/>
      <c r="U10" s="13" t="s">
        <v>22</v>
      </c>
      <c r="V10" s="13"/>
      <c r="W10" s="59"/>
      <c r="X10" s="25" t="s">
        <v>73</v>
      </c>
      <c r="Y10" s="26"/>
      <c r="Z10" s="30" t="str">
        <f t="shared" si="5"/>
        <v/>
      </c>
      <c r="AA10" s="2"/>
      <c r="AB10" s="31" t="str">
        <f>A10</f>
        <v>K5</v>
      </c>
      <c r="AC10" s="31" t="str">
        <f>I11&amp;" "&amp;I12&amp;" "&amp;I13&amp;" "&amp;I14&amp;" "&amp;I15</f>
        <v xml:space="preserve">米 紅藜   </v>
      </c>
      <c r="AD10" s="31" t="str">
        <f>L11&amp;" "&amp;L12&amp;" "&amp;L13&amp;" "&amp;L14&amp;" "&amp;L15</f>
        <v xml:space="preserve">豬後腿肉 結球白菜 胡蘿蔔 大蒜 </v>
      </c>
      <c r="AE10" s="31" t="str">
        <f>O11&amp;" "&amp;O12&amp;" "&amp;O13&amp;" "&amp;O14&amp;" "&amp;O15</f>
        <v>豬後腿肉 綠豆芽 韮菜 乾木耳 大蒜</v>
      </c>
      <c r="AF10" s="31" t="str">
        <f>R11&amp;" "&amp;R12&amp;" "&amp;R13&amp;" "&amp;R14&amp;" "&amp;R15</f>
        <v xml:space="preserve">乾裙帶菜 金針菇 大蒜  </v>
      </c>
      <c r="AG10" s="31" t="str">
        <f>U11&amp;" "&amp;U12&amp;" "&amp;U13&amp;" "&amp;U14&amp;" "&amp;U15</f>
        <v xml:space="preserve">蔬菜 大蒜   </v>
      </c>
      <c r="AH10" s="31" t="str">
        <f>X11&amp;" "&amp;X12&amp;" "&amp;X13&amp;" "&amp;X14&amp;" "&amp;X15</f>
        <v xml:space="preserve">時瓜 薑 大骨  </v>
      </c>
      <c r="AI10" s="31"/>
    </row>
    <row r="11" spans="1:35" ht="15" customHeight="1">
      <c r="A11" s="32"/>
      <c r="B11" s="20"/>
      <c r="C11" s="20"/>
      <c r="D11" s="20"/>
      <c r="E11" s="20"/>
      <c r="F11" s="20"/>
      <c r="G11" s="20"/>
      <c r="H11" s="21"/>
      <c r="I11" s="33" t="s">
        <v>24</v>
      </c>
      <c r="J11" s="29">
        <v>10</v>
      </c>
      <c r="K11" s="24" t="s">
        <v>14</v>
      </c>
      <c r="L11" s="33" t="s">
        <v>60</v>
      </c>
      <c r="M11" s="29">
        <v>6</v>
      </c>
      <c r="N11" s="24" t="str">
        <f t="shared" si="2"/>
        <v>公斤</v>
      </c>
      <c r="O11" s="64" t="s">
        <v>60</v>
      </c>
      <c r="P11" s="24">
        <v>0.6</v>
      </c>
      <c r="Q11" s="24" t="str">
        <f t="shared" si="3"/>
        <v>公斤</v>
      </c>
      <c r="R11" s="34" t="s">
        <v>28</v>
      </c>
      <c r="S11" s="35">
        <v>1</v>
      </c>
      <c r="T11" s="28" t="str">
        <f t="shared" ref="T11:T15" si="6">IF(S11,"公斤","")</f>
        <v>公斤</v>
      </c>
      <c r="U11" s="35" t="s">
        <v>18</v>
      </c>
      <c r="V11" s="35">
        <v>7</v>
      </c>
      <c r="W11" s="28" t="str">
        <f t="shared" ref="W11:W15" si="7">IF(V11,"公斤","")</f>
        <v>公斤</v>
      </c>
      <c r="X11" s="33" t="s">
        <v>74</v>
      </c>
      <c r="Y11" s="29">
        <v>5</v>
      </c>
      <c r="Z11" s="30" t="str">
        <f t="shared" si="5"/>
        <v>公斤</v>
      </c>
      <c r="AA11" s="2"/>
      <c r="AB11" s="31"/>
      <c r="AC11" s="31"/>
      <c r="AD11" s="31"/>
      <c r="AE11" s="31"/>
      <c r="AF11" s="31"/>
      <c r="AG11" s="31"/>
      <c r="AH11" s="31"/>
      <c r="AI11" s="31"/>
    </row>
    <row r="12" spans="1:35" ht="15" customHeight="1">
      <c r="A12" s="32"/>
      <c r="B12" s="20"/>
      <c r="C12" s="20"/>
      <c r="D12" s="20"/>
      <c r="E12" s="20"/>
      <c r="F12" s="20"/>
      <c r="G12" s="20"/>
      <c r="H12" s="21"/>
      <c r="I12" s="33" t="s">
        <v>75</v>
      </c>
      <c r="J12" s="29">
        <v>0.05</v>
      </c>
      <c r="K12" s="24" t="s">
        <v>14</v>
      </c>
      <c r="L12" s="33" t="s">
        <v>76</v>
      </c>
      <c r="M12" s="29">
        <v>4</v>
      </c>
      <c r="N12" s="24" t="str">
        <f t="shared" si="2"/>
        <v>公斤</v>
      </c>
      <c r="O12" s="64" t="s">
        <v>64</v>
      </c>
      <c r="P12" s="24">
        <v>5</v>
      </c>
      <c r="Q12" s="24" t="str">
        <f t="shared" si="3"/>
        <v>公斤</v>
      </c>
      <c r="R12" s="34" t="s">
        <v>30</v>
      </c>
      <c r="S12" s="35">
        <v>1</v>
      </c>
      <c r="T12" s="28" t="str">
        <f t="shared" si="6"/>
        <v>公斤</v>
      </c>
      <c r="U12" s="29" t="s">
        <v>32</v>
      </c>
      <c r="V12" s="29">
        <v>0.05</v>
      </c>
      <c r="W12" s="28" t="str">
        <f t="shared" si="7"/>
        <v>公斤</v>
      </c>
      <c r="X12" s="34" t="s">
        <v>35</v>
      </c>
      <c r="Y12" s="29">
        <v>0.05</v>
      </c>
      <c r="Z12" s="30" t="str">
        <f t="shared" si="5"/>
        <v>公斤</v>
      </c>
      <c r="AA12" s="2"/>
      <c r="AB12" s="31"/>
      <c r="AC12" s="31"/>
      <c r="AD12" s="31"/>
      <c r="AE12" s="31"/>
      <c r="AF12" s="31"/>
      <c r="AG12" s="31"/>
      <c r="AH12" s="31"/>
      <c r="AI12" s="31"/>
    </row>
    <row r="13" spans="1:35" ht="15" customHeight="1">
      <c r="A13" s="32"/>
      <c r="B13" s="20"/>
      <c r="C13" s="20"/>
      <c r="D13" s="20"/>
      <c r="E13" s="20"/>
      <c r="F13" s="20"/>
      <c r="G13" s="20"/>
      <c r="H13" s="21"/>
      <c r="I13" s="33"/>
      <c r="J13" s="29"/>
      <c r="K13" s="24"/>
      <c r="L13" s="33" t="s">
        <v>37</v>
      </c>
      <c r="M13" s="29">
        <v>0.5</v>
      </c>
      <c r="N13" s="24" t="str">
        <f t="shared" si="2"/>
        <v>公斤</v>
      </c>
      <c r="O13" s="64" t="s">
        <v>67</v>
      </c>
      <c r="P13" s="24">
        <v>0.5</v>
      </c>
      <c r="Q13" s="24" t="str">
        <f t="shared" si="3"/>
        <v>公斤</v>
      </c>
      <c r="R13" s="34" t="s">
        <v>32</v>
      </c>
      <c r="S13" s="35">
        <v>0.05</v>
      </c>
      <c r="T13" s="28" t="str">
        <f t="shared" si="6"/>
        <v>公斤</v>
      </c>
      <c r="U13" s="29"/>
      <c r="V13" s="29"/>
      <c r="W13" s="28" t="str">
        <f t="shared" si="7"/>
        <v/>
      </c>
      <c r="X13" s="33" t="s">
        <v>50</v>
      </c>
      <c r="Y13" s="29">
        <v>1</v>
      </c>
      <c r="Z13" s="30" t="str">
        <f t="shared" si="5"/>
        <v>公斤</v>
      </c>
      <c r="AA13" s="2"/>
      <c r="AB13" s="31"/>
      <c r="AC13" s="31"/>
      <c r="AD13" s="31"/>
      <c r="AE13" s="31"/>
      <c r="AF13" s="31"/>
      <c r="AG13" s="31"/>
      <c r="AH13" s="31"/>
      <c r="AI13" s="31"/>
    </row>
    <row r="14" spans="1:35" ht="15" customHeight="1">
      <c r="A14" s="32"/>
      <c r="B14" s="20"/>
      <c r="C14" s="20"/>
      <c r="D14" s="20"/>
      <c r="E14" s="20"/>
      <c r="F14" s="20"/>
      <c r="G14" s="20"/>
      <c r="H14" s="21"/>
      <c r="I14" s="33"/>
      <c r="J14" s="29"/>
      <c r="K14" s="24"/>
      <c r="L14" s="33" t="s">
        <v>32</v>
      </c>
      <c r="M14" s="29">
        <v>0.05</v>
      </c>
      <c r="N14" s="24" t="str">
        <f t="shared" si="2"/>
        <v>公斤</v>
      </c>
      <c r="O14" s="64" t="s">
        <v>49</v>
      </c>
      <c r="P14" s="24">
        <v>0.01</v>
      </c>
      <c r="Q14" s="24" t="str">
        <f t="shared" si="3"/>
        <v>公斤</v>
      </c>
      <c r="R14" s="33"/>
      <c r="S14" s="29"/>
      <c r="T14" s="28" t="str">
        <f t="shared" si="6"/>
        <v/>
      </c>
      <c r="U14" s="29"/>
      <c r="V14" s="29"/>
      <c r="W14" s="28" t="str">
        <f t="shared" si="7"/>
        <v/>
      </c>
      <c r="X14" s="33"/>
      <c r="Y14" s="29"/>
      <c r="Z14" s="30" t="str">
        <f t="shared" si="5"/>
        <v/>
      </c>
      <c r="AA14" s="2"/>
      <c r="AB14" s="31"/>
      <c r="AC14" s="31"/>
      <c r="AD14" s="31"/>
      <c r="AE14" s="31"/>
      <c r="AF14" s="31"/>
      <c r="AG14" s="31"/>
      <c r="AH14" s="31"/>
      <c r="AI14" s="31"/>
    </row>
    <row r="15" spans="1:35" ht="15" customHeight="1" thickBot="1">
      <c r="A15" s="40"/>
      <c r="B15" s="5"/>
      <c r="C15" s="5"/>
      <c r="D15" s="5"/>
      <c r="E15" s="5"/>
      <c r="F15" s="5"/>
      <c r="G15" s="5"/>
      <c r="H15" s="21"/>
      <c r="I15" s="41"/>
      <c r="J15" s="42"/>
      <c r="K15" s="43"/>
      <c r="L15" s="41"/>
      <c r="M15" s="42"/>
      <c r="N15" s="24" t="str">
        <f t="shared" si="2"/>
        <v/>
      </c>
      <c r="O15" s="67" t="s">
        <v>32</v>
      </c>
      <c r="P15" s="55">
        <v>0.05</v>
      </c>
      <c r="Q15" s="24" t="str">
        <f t="shared" si="3"/>
        <v>公斤</v>
      </c>
      <c r="R15" s="41"/>
      <c r="S15" s="42"/>
      <c r="T15" s="46" t="str">
        <f t="shared" si="6"/>
        <v/>
      </c>
      <c r="U15" s="37"/>
      <c r="V15" s="37"/>
      <c r="W15" s="46" t="str">
        <f t="shared" si="7"/>
        <v/>
      </c>
      <c r="X15" s="41"/>
      <c r="Y15" s="42"/>
      <c r="Z15" s="30" t="str">
        <f t="shared" si="5"/>
        <v/>
      </c>
      <c r="AA15" s="2"/>
      <c r="AB15" s="2"/>
      <c r="AC15" s="31"/>
      <c r="AD15" s="2"/>
      <c r="AE15" s="2"/>
      <c r="AF15" s="2"/>
      <c r="AG15" s="2"/>
      <c r="AH15" s="2"/>
      <c r="AI15" s="2"/>
    </row>
    <row r="16" spans="1:35" ht="15" customHeight="1">
      <c r="A16" s="18" t="s">
        <v>77</v>
      </c>
      <c r="B16" s="19">
        <v>5.7</v>
      </c>
      <c r="C16" s="19">
        <v>2.7</v>
      </c>
      <c r="D16" s="19">
        <v>2</v>
      </c>
      <c r="E16" s="19">
        <v>3</v>
      </c>
      <c r="F16" s="20"/>
      <c r="G16" s="20"/>
      <c r="H16" s="21">
        <f>B16*70+E16*45+D16*25+F16*150+G16*60+C16*75</f>
        <v>786.5</v>
      </c>
      <c r="I16" s="47" t="s">
        <v>20</v>
      </c>
      <c r="J16" s="48"/>
      <c r="K16" s="49"/>
      <c r="L16" s="47" t="s">
        <v>169</v>
      </c>
      <c r="M16" s="61"/>
      <c r="N16" s="24" t="str">
        <f t="shared" si="2"/>
        <v/>
      </c>
      <c r="O16" s="50" t="s">
        <v>79</v>
      </c>
      <c r="P16" s="26"/>
      <c r="Q16" s="24" t="str">
        <f t="shared" si="3"/>
        <v/>
      </c>
      <c r="R16" s="47" t="s">
        <v>80</v>
      </c>
      <c r="S16" s="68"/>
      <c r="T16" s="51"/>
      <c r="U16" s="52" t="s">
        <v>22</v>
      </c>
      <c r="V16" s="52"/>
      <c r="W16" s="49"/>
      <c r="X16" s="47" t="s">
        <v>218</v>
      </c>
      <c r="Y16" s="138"/>
      <c r="Z16" s="30" t="str">
        <f t="shared" si="5"/>
        <v/>
      </c>
      <c r="AA16" s="53"/>
      <c r="AB16" s="54" t="str">
        <f>A16</f>
        <v>L1</v>
      </c>
      <c r="AC16" s="54" t="str">
        <f>I17&amp;" "&amp;I18&amp;" "&amp;I19&amp;" "&amp;I20&amp;" "&amp;I21</f>
        <v xml:space="preserve">米    </v>
      </c>
      <c r="AD16" s="54" t="str">
        <f>L17&amp;" "&amp;L18&amp;" "&amp;L19&amp;" "&amp;L20&amp;" "&amp;L21</f>
        <v xml:space="preserve">豬後腿肉 麻竹筍干 大蒜  </v>
      </c>
      <c r="AE16" s="54" t="str">
        <f>O17&amp;" "&amp;O18&amp;" "&amp;O19&amp;" "&amp;O20&amp;" "&amp;O21</f>
        <v xml:space="preserve">豆包 甘藍 乾香菇 大蒜 </v>
      </c>
      <c r="AF16" s="54" t="str">
        <f>R17&amp;" "&amp;R18&amp;" "&amp;R19&amp;" "&amp;R20&amp;" "&amp;R21</f>
        <v>雞蛋 冬粉 蔬菜 乾木耳 大蒜</v>
      </c>
      <c r="AG16" s="54" t="str">
        <f>U17&amp;" "&amp;U18&amp;" "&amp;U19&amp;" "&amp;U20&amp;" "&amp;U21</f>
        <v xml:space="preserve">蔬菜 大蒜   </v>
      </c>
      <c r="AH16" s="54" t="str">
        <f>X17&amp;" "&amp;X18&amp;" "&amp;X19&amp;" "&amp;X20&amp;" "&amp;X21</f>
        <v xml:space="preserve">豆奶    </v>
      </c>
      <c r="AI16" s="54"/>
    </row>
    <row r="17" spans="1:35" ht="15" customHeight="1">
      <c r="A17" s="32"/>
      <c r="B17" s="20"/>
      <c r="C17" s="20"/>
      <c r="D17" s="20"/>
      <c r="E17" s="20"/>
      <c r="F17" s="20"/>
      <c r="G17" s="20"/>
      <c r="H17" s="21"/>
      <c r="I17" s="33" t="s">
        <v>24</v>
      </c>
      <c r="J17" s="29">
        <v>10</v>
      </c>
      <c r="K17" s="24" t="s">
        <v>14</v>
      </c>
      <c r="L17" s="33" t="s">
        <v>60</v>
      </c>
      <c r="M17" s="29">
        <v>6</v>
      </c>
      <c r="N17" s="24" t="str">
        <f t="shared" si="2"/>
        <v>公斤</v>
      </c>
      <c r="O17" s="34" t="s">
        <v>81</v>
      </c>
      <c r="P17" s="35">
        <v>1.5</v>
      </c>
      <c r="Q17" s="24" t="str">
        <f t="shared" si="3"/>
        <v>公斤</v>
      </c>
      <c r="R17" s="33" t="s">
        <v>41</v>
      </c>
      <c r="S17" s="29">
        <v>1</v>
      </c>
      <c r="T17" s="28" t="str">
        <f t="shared" ref="T17:T21" si="8">IF(S17,"公斤","")</f>
        <v>公斤</v>
      </c>
      <c r="U17" s="35" t="s">
        <v>18</v>
      </c>
      <c r="V17" s="35">
        <v>7</v>
      </c>
      <c r="W17" s="28" t="str">
        <f t="shared" ref="W17:W21" si="9">IF(V17,"公斤","")</f>
        <v>公斤</v>
      </c>
      <c r="X17" s="33" t="s">
        <v>218</v>
      </c>
      <c r="Y17" s="29">
        <v>1.9</v>
      </c>
      <c r="Z17" s="30" t="str">
        <f t="shared" si="5"/>
        <v>公斤</v>
      </c>
      <c r="AA17" s="2"/>
      <c r="AB17" s="31"/>
      <c r="AC17" s="31"/>
      <c r="AD17" s="31"/>
      <c r="AE17" s="31"/>
      <c r="AF17" s="31"/>
      <c r="AG17" s="31"/>
      <c r="AH17" s="31"/>
      <c r="AI17" s="31"/>
    </row>
    <row r="18" spans="1:35" ht="15" customHeight="1">
      <c r="A18" s="32"/>
      <c r="B18" s="20"/>
      <c r="C18" s="20"/>
      <c r="D18" s="20"/>
      <c r="E18" s="20"/>
      <c r="F18" s="20"/>
      <c r="G18" s="20"/>
      <c r="H18" s="21"/>
      <c r="I18" s="33"/>
      <c r="J18" s="29"/>
      <c r="K18" s="24"/>
      <c r="L18" s="33" t="s">
        <v>65</v>
      </c>
      <c r="M18" s="29">
        <v>3</v>
      </c>
      <c r="N18" s="24" t="str">
        <f t="shared" si="2"/>
        <v>公斤</v>
      </c>
      <c r="O18" s="34" t="s">
        <v>46</v>
      </c>
      <c r="P18" s="35">
        <v>7</v>
      </c>
      <c r="Q18" s="24" t="str">
        <f t="shared" si="3"/>
        <v>公斤</v>
      </c>
      <c r="R18" s="33" t="s">
        <v>83</v>
      </c>
      <c r="S18" s="29">
        <v>1</v>
      </c>
      <c r="T18" s="28" t="str">
        <f t="shared" si="8"/>
        <v>公斤</v>
      </c>
      <c r="U18" s="29" t="s">
        <v>32</v>
      </c>
      <c r="V18" s="29">
        <v>0.05</v>
      </c>
      <c r="W18" s="28" t="str">
        <f t="shared" si="9"/>
        <v>公斤</v>
      </c>
      <c r="X18" s="34"/>
      <c r="Y18" s="29"/>
      <c r="Z18" s="30" t="str">
        <f t="shared" si="5"/>
        <v>公斤</v>
      </c>
      <c r="AA18" s="2"/>
      <c r="AB18" s="31"/>
      <c r="AC18" s="31"/>
      <c r="AD18" s="31"/>
      <c r="AE18" s="31"/>
      <c r="AF18" s="31"/>
      <c r="AG18" s="31"/>
      <c r="AH18" s="31"/>
      <c r="AI18" s="31"/>
    </row>
    <row r="19" spans="1:35" ht="15" customHeight="1">
      <c r="A19" s="32"/>
      <c r="B19" s="20"/>
      <c r="C19" s="20"/>
      <c r="D19" s="20"/>
      <c r="E19" s="20"/>
      <c r="F19" s="20"/>
      <c r="G19" s="20"/>
      <c r="H19" s="21"/>
      <c r="I19" s="33"/>
      <c r="J19" s="29"/>
      <c r="K19" s="24"/>
      <c r="L19" s="33" t="s">
        <v>32</v>
      </c>
      <c r="M19" s="29">
        <v>0.05</v>
      </c>
      <c r="N19" s="24" t="str">
        <f t="shared" si="2"/>
        <v>公斤</v>
      </c>
      <c r="O19" s="34" t="s">
        <v>34</v>
      </c>
      <c r="P19" s="35">
        <v>0.01</v>
      </c>
      <c r="Q19" s="24" t="str">
        <f t="shared" si="3"/>
        <v>公斤</v>
      </c>
      <c r="R19" s="33" t="s">
        <v>18</v>
      </c>
      <c r="S19" s="29">
        <v>3</v>
      </c>
      <c r="T19" s="28" t="str">
        <f t="shared" si="8"/>
        <v>公斤</v>
      </c>
      <c r="U19" s="29"/>
      <c r="V19" s="29"/>
      <c r="W19" s="28" t="str">
        <f t="shared" si="9"/>
        <v/>
      </c>
      <c r="X19" s="33"/>
      <c r="Y19" s="29"/>
      <c r="Z19" s="30" t="str">
        <f t="shared" si="5"/>
        <v>公斤</v>
      </c>
      <c r="AA19" s="2"/>
      <c r="AB19" s="31"/>
      <c r="AC19" s="31"/>
      <c r="AD19" s="31"/>
      <c r="AE19" s="31"/>
      <c r="AF19" s="31"/>
      <c r="AG19" s="31"/>
      <c r="AH19" s="31"/>
      <c r="AI19" s="31"/>
    </row>
    <row r="20" spans="1:35" ht="15" customHeight="1">
      <c r="A20" s="32"/>
      <c r="B20" s="20"/>
      <c r="C20" s="20"/>
      <c r="D20" s="20"/>
      <c r="E20" s="20"/>
      <c r="F20" s="20"/>
      <c r="G20" s="20"/>
      <c r="H20" s="21"/>
      <c r="I20" s="33"/>
      <c r="J20" s="29"/>
      <c r="K20" s="24"/>
      <c r="L20" s="33"/>
      <c r="M20" s="29"/>
      <c r="N20" s="24" t="str">
        <f t="shared" si="2"/>
        <v/>
      </c>
      <c r="O20" s="33" t="s">
        <v>32</v>
      </c>
      <c r="P20" s="29">
        <v>0.05</v>
      </c>
      <c r="Q20" s="24" t="str">
        <f t="shared" si="3"/>
        <v>公斤</v>
      </c>
      <c r="R20" s="33" t="s">
        <v>49</v>
      </c>
      <c r="S20" s="29">
        <v>0.01</v>
      </c>
      <c r="T20" s="28" t="str">
        <f t="shared" si="8"/>
        <v>公斤</v>
      </c>
      <c r="U20" s="29"/>
      <c r="V20" s="29"/>
      <c r="W20" s="28" t="str">
        <f t="shared" si="9"/>
        <v/>
      </c>
      <c r="X20" s="33"/>
      <c r="Y20" s="29"/>
      <c r="Z20" s="30" t="str">
        <f t="shared" si="5"/>
        <v>公斤</v>
      </c>
      <c r="AA20" s="2"/>
      <c r="AB20" s="31"/>
      <c r="AC20" s="31"/>
      <c r="AD20" s="31"/>
      <c r="AE20" s="31"/>
      <c r="AF20" s="31"/>
      <c r="AG20" s="31"/>
      <c r="AH20" s="31"/>
      <c r="AI20" s="31"/>
    </row>
    <row r="21" spans="1:35" ht="15" customHeight="1" thickBot="1">
      <c r="A21" s="40"/>
      <c r="B21" s="5"/>
      <c r="C21" s="5"/>
      <c r="D21" s="5"/>
      <c r="E21" s="5"/>
      <c r="F21" s="5"/>
      <c r="G21" s="5"/>
      <c r="H21" s="21"/>
      <c r="I21" s="41"/>
      <c r="J21" s="42"/>
      <c r="K21" s="55"/>
      <c r="L21" s="41"/>
      <c r="M21" s="42"/>
      <c r="N21" s="24" t="str">
        <f t="shared" si="2"/>
        <v/>
      </c>
      <c r="O21" s="41"/>
      <c r="P21" s="42"/>
      <c r="Q21" s="24" t="str">
        <f t="shared" si="3"/>
        <v/>
      </c>
      <c r="R21" s="41" t="s">
        <v>32</v>
      </c>
      <c r="S21" s="42">
        <v>0.05</v>
      </c>
      <c r="T21" s="56" t="str">
        <f t="shared" si="8"/>
        <v>公斤</v>
      </c>
      <c r="U21" s="42"/>
      <c r="V21" s="42"/>
      <c r="W21" s="56" t="str">
        <f t="shared" si="9"/>
        <v/>
      </c>
      <c r="X21" s="41"/>
      <c r="Y21" s="42"/>
      <c r="Z21" s="30" t="str">
        <f t="shared" si="5"/>
        <v>公斤</v>
      </c>
      <c r="AA21" s="57"/>
      <c r="AB21" s="58"/>
      <c r="AC21" s="58"/>
      <c r="AD21" s="58"/>
      <c r="AE21" s="58"/>
      <c r="AF21" s="58"/>
      <c r="AG21" s="58"/>
      <c r="AH21" s="58"/>
      <c r="AI21" s="58"/>
    </row>
    <row r="22" spans="1:35" ht="15" customHeight="1">
      <c r="A22" s="18" t="s">
        <v>85</v>
      </c>
      <c r="B22" s="19">
        <v>5</v>
      </c>
      <c r="C22" s="19">
        <v>2.8</v>
      </c>
      <c r="D22" s="19">
        <v>1.5</v>
      </c>
      <c r="E22" s="19">
        <v>3</v>
      </c>
      <c r="F22" s="20"/>
      <c r="G22" s="20"/>
      <c r="H22" s="21">
        <f>B22*70+E22*45+D22*25+F22*150+G22*60+C22*75</f>
        <v>732.5</v>
      </c>
      <c r="I22" s="47" t="s">
        <v>38</v>
      </c>
      <c r="J22" s="48"/>
      <c r="K22" s="59"/>
      <c r="L22" s="25" t="s">
        <v>21</v>
      </c>
      <c r="M22" s="26"/>
      <c r="N22" s="24" t="str">
        <f t="shared" si="2"/>
        <v/>
      </c>
      <c r="O22" s="22" t="s">
        <v>87</v>
      </c>
      <c r="P22" s="27"/>
      <c r="Q22" s="24" t="str">
        <f t="shared" si="3"/>
        <v/>
      </c>
      <c r="R22" s="25" t="s">
        <v>106</v>
      </c>
      <c r="S22" s="26"/>
      <c r="T22" s="60"/>
      <c r="U22" s="13" t="s">
        <v>22</v>
      </c>
      <c r="V22" s="13"/>
      <c r="W22" s="59"/>
      <c r="X22" s="25" t="s">
        <v>89</v>
      </c>
      <c r="Y22" s="26"/>
      <c r="Z22" s="30" t="str">
        <f t="shared" si="5"/>
        <v/>
      </c>
      <c r="AA22" s="2"/>
      <c r="AB22" s="31" t="str">
        <f>A22</f>
        <v>L2</v>
      </c>
      <c r="AC22" s="31" t="str">
        <f>I23&amp;" "&amp;I24&amp;" "&amp;I25&amp;" "&amp;I26&amp;" "&amp;I27</f>
        <v xml:space="preserve">米 糙米   </v>
      </c>
      <c r="AD22" s="31" t="str">
        <f>L23&amp;" "&amp;L24&amp;" "&amp;L25&amp;" "&amp;L26&amp;" "&amp;L27</f>
        <v xml:space="preserve">三節翅 滷包   </v>
      </c>
      <c r="AE22" s="31" t="str">
        <f>O23&amp;" "&amp;O24&amp;" "&amp;O25&amp;" "&amp;O26&amp;" "&amp;O27</f>
        <v xml:space="preserve">雞蛋 冷凍菜豆(莢) 胡蘿蔔 大蒜 </v>
      </c>
      <c r="AF22" s="31" t="str">
        <f>R23&amp;" "&amp;R24&amp;" "&amp;R25&amp;" "&amp;R26&amp;" "&amp;R27</f>
        <v xml:space="preserve">凍豆腐 白蘿蔔 胡蘿蔔 大蒜 </v>
      </c>
      <c r="AG22" s="31" t="str">
        <f>U23&amp;" "&amp;U24&amp;" "&amp;U25&amp;" "&amp;U26&amp;" "&amp;U27</f>
        <v xml:space="preserve">蔬菜 大蒜   </v>
      </c>
      <c r="AH22" s="31" t="str">
        <f>X23&amp;" "&amp;X24&amp;" "&amp;X25&amp;" "&amp;X26&amp;" "&amp;X27</f>
        <v xml:space="preserve">時蔬 薑 大骨  </v>
      </c>
      <c r="AI22" s="31"/>
    </row>
    <row r="23" spans="1:35" ht="15" customHeight="1">
      <c r="A23" s="32"/>
      <c r="B23" s="20"/>
      <c r="C23" s="20"/>
      <c r="D23" s="20"/>
      <c r="E23" s="20"/>
      <c r="F23" s="20"/>
      <c r="G23" s="20"/>
      <c r="H23" s="21"/>
      <c r="I23" s="33" t="s">
        <v>24</v>
      </c>
      <c r="J23" s="29">
        <v>7</v>
      </c>
      <c r="K23" s="24" t="s">
        <v>14</v>
      </c>
      <c r="L23" s="33" t="s">
        <v>25</v>
      </c>
      <c r="M23" s="29">
        <v>9</v>
      </c>
      <c r="N23" s="24" t="str">
        <f t="shared" si="2"/>
        <v>公斤</v>
      </c>
      <c r="O23" s="33" t="s">
        <v>41</v>
      </c>
      <c r="P23" s="29">
        <v>1</v>
      </c>
      <c r="Q23" s="24" t="str">
        <f t="shared" si="3"/>
        <v>公斤</v>
      </c>
      <c r="R23" s="33" t="s">
        <v>109</v>
      </c>
      <c r="S23" s="29">
        <v>3</v>
      </c>
      <c r="T23" s="28" t="str">
        <f t="shared" ref="T23:T27" si="10">IF(S23,"公斤","")</f>
        <v>公斤</v>
      </c>
      <c r="U23" s="35" t="s">
        <v>18</v>
      </c>
      <c r="V23" s="35">
        <v>7</v>
      </c>
      <c r="W23" s="28" t="str">
        <f t="shared" ref="W23:W27" si="11">IF(V23,"公斤","")</f>
        <v>公斤</v>
      </c>
      <c r="X23" s="33" t="s">
        <v>22</v>
      </c>
      <c r="Y23" s="29">
        <v>3</v>
      </c>
      <c r="Z23" s="30" t="str">
        <f t="shared" si="5"/>
        <v>公斤</v>
      </c>
      <c r="AA23" s="2"/>
      <c r="AB23" s="31"/>
      <c r="AC23" s="31"/>
      <c r="AD23" s="31"/>
      <c r="AE23" s="31"/>
      <c r="AF23" s="31"/>
      <c r="AG23" s="31"/>
      <c r="AH23" s="31"/>
      <c r="AI23" s="31"/>
    </row>
    <row r="24" spans="1:35" ht="15" customHeight="1">
      <c r="A24" s="32"/>
      <c r="B24" s="20"/>
      <c r="C24" s="20"/>
      <c r="D24" s="20"/>
      <c r="E24" s="20"/>
      <c r="F24" s="20"/>
      <c r="G24" s="20"/>
      <c r="H24" s="21"/>
      <c r="I24" s="33" t="s">
        <v>44</v>
      </c>
      <c r="J24" s="29">
        <v>3</v>
      </c>
      <c r="K24" s="24" t="s">
        <v>14</v>
      </c>
      <c r="L24" s="36" t="s">
        <v>29</v>
      </c>
      <c r="M24" s="37"/>
      <c r="N24" s="24" t="str">
        <f t="shared" si="2"/>
        <v/>
      </c>
      <c r="O24" s="33" t="s">
        <v>31</v>
      </c>
      <c r="P24" s="29">
        <v>4</v>
      </c>
      <c r="Q24" s="24" t="str">
        <f t="shared" si="3"/>
        <v>公斤</v>
      </c>
      <c r="R24" s="33" t="s">
        <v>112</v>
      </c>
      <c r="S24" s="29">
        <v>3</v>
      </c>
      <c r="T24" s="28" t="str">
        <f t="shared" si="10"/>
        <v>公斤</v>
      </c>
      <c r="U24" s="29" t="s">
        <v>32</v>
      </c>
      <c r="V24" s="29">
        <v>0.05</v>
      </c>
      <c r="W24" s="28" t="str">
        <f t="shared" si="11"/>
        <v>公斤</v>
      </c>
      <c r="X24" s="34" t="s">
        <v>35</v>
      </c>
      <c r="Y24" s="29">
        <v>0.05</v>
      </c>
      <c r="Z24" s="30" t="str">
        <f t="shared" si="5"/>
        <v>公斤</v>
      </c>
      <c r="AA24" s="2"/>
      <c r="AB24" s="31"/>
      <c r="AC24" s="31"/>
      <c r="AD24" s="31"/>
      <c r="AE24" s="31"/>
      <c r="AF24" s="31"/>
      <c r="AG24" s="31"/>
      <c r="AH24" s="31"/>
      <c r="AI24" s="31"/>
    </row>
    <row r="25" spans="1:35" ht="15" customHeight="1">
      <c r="A25" s="32"/>
      <c r="B25" s="20"/>
      <c r="C25" s="20"/>
      <c r="D25" s="20"/>
      <c r="E25" s="20"/>
      <c r="F25" s="20"/>
      <c r="G25" s="20"/>
      <c r="H25" s="21"/>
      <c r="I25" s="33"/>
      <c r="J25" s="29"/>
      <c r="K25" s="24"/>
      <c r="L25" s="38"/>
      <c r="M25" s="39"/>
      <c r="N25" s="24" t="str">
        <f t="shared" si="2"/>
        <v/>
      </c>
      <c r="O25" s="33" t="s">
        <v>37</v>
      </c>
      <c r="P25" s="29">
        <v>0.5</v>
      </c>
      <c r="Q25" s="24" t="str">
        <f t="shared" si="3"/>
        <v>公斤</v>
      </c>
      <c r="R25" s="34" t="s">
        <v>37</v>
      </c>
      <c r="S25" s="35">
        <v>0.5</v>
      </c>
      <c r="T25" s="28" t="str">
        <f t="shared" si="10"/>
        <v>公斤</v>
      </c>
      <c r="U25" s="29"/>
      <c r="V25" s="29"/>
      <c r="W25" s="28" t="str">
        <f t="shared" si="11"/>
        <v/>
      </c>
      <c r="X25" s="33" t="s">
        <v>50</v>
      </c>
      <c r="Y25" s="29">
        <v>1</v>
      </c>
      <c r="Z25" s="30" t="str">
        <f t="shared" si="5"/>
        <v>公斤</v>
      </c>
      <c r="AA25" s="2"/>
      <c r="AB25" s="31"/>
      <c r="AC25" s="31"/>
      <c r="AD25" s="31"/>
      <c r="AE25" s="31"/>
      <c r="AF25" s="31"/>
      <c r="AG25" s="31"/>
      <c r="AH25" s="31"/>
      <c r="AI25" s="31"/>
    </row>
    <row r="26" spans="1:35" ht="15" customHeight="1">
      <c r="A26" s="32"/>
      <c r="B26" s="20"/>
      <c r="C26" s="20"/>
      <c r="D26" s="20"/>
      <c r="E26" s="20"/>
      <c r="F26" s="20"/>
      <c r="G26" s="20"/>
      <c r="H26" s="21"/>
      <c r="I26" s="33"/>
      <c r="J26" s="29"/>
      <c r="K26" s="24"/>
      <c r="L26" s="38"/>
      <c r="M26" s="39"/>
      <c r="N26" s="24" t="str">
        <f t="shared" si="2"/>
        <v/>
      </c>
      <c r="O26" s="33" t="s">
        <v>32</v>
      </c>
      <c r="P26" s="29">
        <v>0.05</v>
      </c>
      <c r="Q26" s="24" t="str">
        <f t="shared" si="3"/>
        <v>公斤</v>
      </c>
      <c r="R26" s="33" t="s">
        <v>32</v>
      </c>
      <c r="S26" s="29">
        <v>0.05</v>
      </c>
      <c r="T26" s="28" t="str">
        <f t="shared" si="10"/>
        <v>公斤</v>
      </c>
      <c r="U26" s="29"/>
      <c r="V26" s="29"/>
      <c r="W26" s="28" t="str">
        <f t="shared" si="11"/>
        <v/>
      </c>
      <c r="X26" s="33"/>
      <c r="Y26" s="29"/>
      <c r="Z26" s="30"/>
      <c r="AA26" s="2"/>
      <c r="AB26" s="31"/>
      <c r="AC26" s="31"/>
      <c r="AD26" s="31"/>
      <c r="AE26" s="31"/>
      <c r="AF26" s="31"/>
      <c r="AG26" s="31"/>
      <c r="AH26" s="31"/>
      <c r="AI26" s="31"/>
    </row>
    <row r="27" spans="1:35" ht="15" customHeight="1" thickBot="1">
      <c r="A27" s="40"/>
      <c r="B27" s="5"/>
      <c r="C27" s="5"/>
      <c r="D27" s="5"/>
      <c r="E27" s="5"/>
      <c r="F27" s="5"/>
      <c r="G27" s="5"/>
      <c r="H27" s="21"/>
      <c r="I27" s="41"/>
      <c r="J27" s="42"/>
      <c r="K27" s="24"/>
      <c r="L27" s="44"/>
      <c r="M27" s="45"/>
      <c r="N27" s="24" t="str">
        <f t="shared" si="2"/>
        <v/>
      </c>
      <c r="O27" s="41"/>
      <c r="P27" s="42"/>
      <c r="Q27" s="24" t="str">
        <f t="shared" si="3"/>
        <v/>
      </c>
      <c r="R27" s="41"/>
      <c r="S27" s="42"/>
      <c r="T27" s="28" t="str">
        <f t="shared" si="10"/>
        <v/>
      </c>
      <c r="U27" s="29"/>
      <c r="V27" s="29"/>
      <c r="W27" s="28" t="str">
        <f t="shared" si="11"/>
        <v/>
      </c>
      <c r="X27" s="41"/>
      <c r="Y27" s="42"/>
      <c r="Z27" s="30"/>
      <c r="AA27" s="2"/>
      <c r="AB27" s="31"/>
      <c r="AC27" s="31"/>
      <c r="AD27" s="31"/>
      <c r="AE27" s="31"/>
      <c r="AF27" s="31"/>
      <c r="AG27" s="31"/>
      <c r="AH27" s="31"/>
      <c r="AI27" s="31"/>
    </row>
    <row r="28" spans="1:35" ht="15" customHeight="1">
      <c r="A28" s="18" t="s">
        <v>93</v>
      </c>
      <c r="B28" s="19">
        <v>5.3</v>
      </c>
      <c r="C28" s="19">
        <v>2.2000000000000002</v>
      </c>
      <c r="D28" s="19">
        <v>1.6</v>
      </c>
      <c r="E28" s="19">
        <v>3</v>
      </c>
      <c r="F28" s="20"/>
      <c r="G28" s="20"/>
      <c r="H28" s="21">
        <f>B28*70+E28*45+D28*25+F28*150+G28*60+C28*75</f>
        <v>711</v>
      </c>
      <c r="I28" s="47" t="s">
        <v>94</v>
      </c>
      <c r="J28" s="48"/>
      <c r="K28" s="24"/>
      <c r="L28" s="22" t="s">
        <v>95</v>
      </c>
      <c r="M28" s="27"/>
      <c r="N28" s="24" t="str">
        <f t="shared" si="2"/>
        <v/>
      </c>
      <c r="O28" s="25" t="s">
        <v>96</v>
      </c>
      <c r="P28" s="26"/>
      <c r="Q28" s="24" t="str">
        <f t="shared" si="3"/>
        <v/>
      </c>
      <c r="R28" s="25" t="s">
        <v>213</v>
      </c>
      <c r="S28" s="26"/>
      <c r="T28" s="28"/>
      <c r="U28" s="29" t="s">
        <v>22</v>
      </c>
      <c r="V28" s="29"/>
      <c r="W28" s="24"/>
      <c r="X28" s="62" t="s">
        <v>97</v>
      </c>
      <c r="Y28" s="26"/>
      <c r="Z28" s="30" t="str">
        <f t="shared" ref="Z28:Z29" si="12">IF(S28,"公斤","")</f>
        <v/>
      </c>
      <c r="AA28" s="53"/>
      <c r="AB28" s="54" t="str">
        <f>A28</f>
        <v>L3</v>
      </c>
      <c r="AC28" s="54" t="str">
        <f>I29&amp;" "&amp;I30&amp;" "&amp;I31&amp;" "&amp;I32&amp;" "&amp;I33</f>
        <v xml:space="preserve">麵條    </v>
      </c>
      <c r="AD28" s="54" t="str">
        <f>L29&amp;" "&amp;L30&amp;" "&amp;L31&amp;" "&amp;L32&amp;" "&amp;L33</f>
        <v xml:space="preserve">豬絞肉 馬鈴薯 洋蔥 蕃茄醬 </v>
      </c>
      <c r="AE28" s="54" t="str">
        <f>O29&amp;" "&amp;O30&amp;" "&amp;O31&amp;" "&amp;O32&amp;" "&amp;O33</f>
        <v xml:space="preserve">冷凍花椰菜 胡蘿蔔 大蒜  </v>
      </c>
      <c r="AF28" s="54" t="str">
        <f>R29&amp;" "&amp;R30&amp;" "&amp;R31&amp;" "&amp;R32&amp;" "&amp;R33</f>
        <v xml:space="preserve">花枝丸    </v>
      </c>
      <c r="AG28" s="54" t="str">
        <f>U29&amp;" "&amp;U30&amp;" "&amp;U31&amp;" "&amp;U32&amp;" "&amp;U33</f>
        <v xml:space="preserve">蔬菜 大蒜   </v>
      </c>
      <c r="AH28" s="54" t="str">
        <f>X29&amp;" "&amp;X30&amp;" "&amp;X31&amp;" "&amp;X32&amp;" "&amp;X33</f>
        <v xml:space="preserve">雞蛋 冷凍玉米粒 玉米醬罐頭 玉米濃湯調理包 </v>
      </c>
      <c r="AI28" s="54"/>
    </row>
    <row r="29" spans="1:35" ht="15" customHeight="1">
      <c r="A29" s="32"/>
      <c r="B29" s="20"/>
      <c r="C29" s="20"/>
      <c r="D29" s="20"/>
      <c r="E29" s="20"/>
      <c r="F29" s="20"/>
      <c r="G29" s="20"/>
      <c r="H29" s="21"/>
      <c r="I29" s="64" t="s">
        <v>98</v>
      </c>
      <c r="J29" s="29">
        <v>15</v>
      </c>
      <c r="K29" s="24" t="s">
        <v>14</v>
      </c>
      <c r="L29" s="33" t="s">
        <v>27</v>
      </c>
      <c r="M29" s="29">
        <v>6</v>
      </c>
      <c r="N29" s="24" t="str">
        <f t="shared" si="2"/>
        <v>公斤</v>
      </c>
      <c r="O29" s="33" t="s">
        <v>99</v>
      </c>
      <c r="P29" s="29">
        <v>6</v>
      </c>
      <c r="Q29" s="24" t="str">
        <f t="shared" si="3"/>
        <v>公斤</v>
      </c>
      <c r="R29" s="33" t="s">
        <v>213</v>
      </c>
      <c r="S29" s="29">
        <v>2</v>
      </c>
      <c r="T29" s="28" t="str">
        <f t="shared" ref="T29:T33" si="13">IF(S29,"公斤","")</f>
        <v>公斤</v>
      </c>
      <c r="U29" s="35" t="s">
        <v>18</v>
      </c>
      <c r="V29" s="35">
        <v>7</v>
      </c>
      <c r="W29" s="28" t="str">
        <f t="shared" ref="W29:W33" si="14">IF(V29,"公斤","")</f>
        <v>公斤</v>
      </c>
      <c r="X29" s="64" t="s">
        <v>41</v>
      </c>
      <c r="Y29" s="24">
        <v>0.6</v>
      </c>
      <c r="Z29" s="30" t="str">
        <f t="shared" si="12"/>
        <v>公斤</v>
      </c>
      <c r="AA29" s="2"/>
      <c r="AB29" s="31"/>
      <c r="AC29" s="31"/>
      <c r="AD29" s="31"/>
      <c r="AE29" s="31"/>
      <c r="AF29" s="31"/>
      <c r="AG29" s="31"/>
      <c r="AH29" s="31"/>
      <c r="AI29" s="31"/>
    </row>
    <row r="30" spans="1:35" ht="15" customHeight="1">
      <c r="A30" s="32"/>
      <c r="B30" s="20"/>
      <c r="C30" s="20"/>
      <c r="D30" s="20"/>
      <c r="E30" s="20"/>
      <c r="F30" s="20"/>
      <c r="G30" s="20"/>
      <c r="H30" s="21"/>
      <c r="I30" s="33"/>
      <c r="J30" s="29"/>
      <c r="K30" s="24"/>
      <c r="L30" s="33" t="s">
        <v>45</v>
      </c>
      <c r="M30" s="29">
        <v>2</v>
      </c>
      <c r="N30" s="24" t="str">
        <f t="shared" si="2"/>
        <v>公斤</v>
      </c>
      <c r="O30" s="33" t="s">
        <v>37</v>
      </c>
      <c r="P30" s="29">
        <v>1</v>
      </c>
      <c r="Q30" s="24" t="str">
        <f t="shared" si="3"/>
        <v>公斤</v>
      </c>
      <c r="R30" s="33"/>
      <c r="S30" s="29"/>
      <c r="T30" s="28" t="str">
        <f t="shared" si="13"/>
        <v/>
      </c>
      <c r="U30" s="29" t="s">
        <v>32</v>
      </c>
      <c r="V30" s="29">
        <v>0.05</v>
      </c>
      <c r="W30" s="28" t="str">
        <f t="shared" si="14"/>
        <v>公斤</v>
      </c>
      <c r="X30" s="65" t="s">
        <v>100</v>
      </c>
      <c r="Y30" s="24">
        <v>1</v>
      </c>
      <c r="Z30" s="30" t="s">
        <v>14</v>
      </c>
      <c r="AA30" s="2"/>
      <c r="AB30" s="31"/>
      <c r="AC30" s="31"/>
      <c r="AD30" s="31"/>
      <c r="AE30" s="31"/>
      <c r="AF30" s="31"/>
      <c r="AG30" s="31"/>
      <c r="AH30" s="31"/>
      <c r="AI30" s="31"/>
    </row>
    <row r="31" spans="1:35" ht="15" customHeight="1">
      <c r="A31" s="32"/>
      <c r="B31" s="20"/>
      <c r="C31" s="20"/>
      <c r="D31" s="20"/>
      <c r="E31" s="20"/>
      <c r="F31" s="20"/>
      <c r="G31" s="20"/>
      <c r="H31" s="21"/>
      <c r="I31" s="33"/>
      <c r="J31" s="29"/>
      <c r="K31" s="24"/>
      <c r="L31" s="33" t="s">
        <v>48</v>
      </c>
      <c r="M31" s="29">
        <v>1.5</v>
      </c>
      <c r="N31" s="24" t="str">
        <f t="shared" si="2"/>
        <v>公斤</v>
      </c>
      <c r="O31" s="65" t="s">
        <v>32</v>
      </c>
      <c r="P31" s="24">
        <v>0.05</v>
      </c>
      <c r="Q31" s="24" t="str">
        <f t="shared" si="3"/>
        <v>公斤</v>
      </c>
      <c r="R31" s="33"/>
      <c r="S31" s="29"/>
      <c r="T31" s="28" t="str">
        <f t="shared" si="13"/>
        <v/>
      </c>
      <c r="U31" s="29"/>
      <c r="V31" s="29"/>
      <c r="W31" s="28" t="str">
        <f t="shared" si="14"/>
        <v/>
      </c>
      <c r="X31" s="70" t="s">
        <v>101</v>
      </c>
      <c r="Y31" s="43">
        <v>1</v>
      </c>
      <c r="Z31" s="30" t="s">
        <v>14</v>
      </c>
      <c r="AA31" s="2"/>
      <c r="AB31" s="31"/>
      <c r="AC31" s="31"/>
      <c r="AD31" s="31"/>
      <c r="AE31" s="31"/>
      <c r="AF31" s="31"/>
      <c r="AG31" s="31"/>
      <c r="AH31" s="31"/>
      <c r="AI31" s="31"/>
    </row>
    <row r="32" spans="1:35" ht="15" customHeight="1">
      <c r="A32" s="32"/>
      <c r="B32" s="20"/>
      <c r="C32" s="20"/>
      <c r="D32" s="20"/>
      <c r="E32" s="20"/>
      <c r="F32" s="20"/>
      <c r="G32" s="20"/>
      <c r="H32" s="21"/>
      <c r="I32" s="33"/>
      <c r="J32" s="29"/>
      <c r="K32" s="24"/>
      <c r="L32" s="33" t="s">
        <v>102</v>
      </c>
      <c r="M32" s="29"/>
      <c r="N32" s="24" t="str">
        <f t="shared" si="2"/>
        <v/>
      </c>
      <c r="O32" s="33"/>
      <c r="P32" s="29"/>
      <c r="Q32" s="24" t="str">
        <f t="shared" si="3"/>
        <v/>
      </c>
      <c r="R32" s="33"/>
      <c r="S32" s="29"/>
      <c r="T32" s="28" t="str">
        <f t="shared" si="13"/>
        <v/>
      </c>
      <c r="U32" s="29"/>
      <c r="V32" s="29"/>
      <c r="W32" s="28" t="str">
        <f t="shared" si="14"/>
        <v/>
      </c>
      <c r="X32" s="71" t="s">
        <v>103</v>
      </c>
      <c r="Y32" s="72"/>
      <c r="Z32" s="30"/>
      <c r="AA32" s="2"/>
      <c r="AB32" s="31"/>
      <c r="AC32" s="31"/>
      <c r="AD32" s="31"/>
      <c r="AE32" s="31"/>
      <c r="AF32" s="31"/>
      <c r="AG32" s="31"/>
      <c r="AH32" s="31"/>
      <c r="AI32" s="31"/>
    </row>
    <row r="33" spans="1:35" ht="15" customHeight="1" thickBot="1">
      <c r="A33" s="40"/>
      <c r="B33" s="5"/>
      <c r="C33" s="5"/>
      <c r="D33" s="5"/>
      <c r="E33" s="5"/>
      <c r="F33" s="5"/>
      <c r="G33" s="5"/>
      <c r="H33" s="21"/>
      <c r="I33" s="41"/>
      <c r="J33" s="42"/>
      <c r="K33" s="24"/>
      <c r="L33" s="36"/>
      <c r="M33" s="37"/>
      <c r="N33" s="24" t="str">
        <f t="shared" si="2"/>
        <v/>
      </c>
      <c r="O33" s="64"/>
      <c r="P33" s="42"/>
      <c r="Q33" s="24" t="str">
        <f t="shared" si="3"/>
        <v/>
      </c>
      <c r="R33" s="41"/>
      <c r="S33" s="42"/>
      <c r="T33" s="28" t="str">
        <f t="shared" si="13"/>
        <v/>
      </c>
      <c r="U33" s="29"/>
      <c r="V33" s="29"/>
      <c r="W33" s="28" t="str">
        <f t="shared" si="14"/>
        <v/>
      </c>
      <c r="X33" s="67"/>
      <c r="Y33" s="55"/>
      <c r="Z33" s="30" t="str">
        <f t="shared" ref="Z33:Z36" si="15">IF(S33,"公斤","")</f>
        <v/>
      </c>
      <c r="AA33" s="57"/>
      <c r="AB33" s="58"/>
      <c r="AC33" s="58"/>
      <c r="AD33" s="58"/>
      <c r="AE33" s="58"/>
      <c r="AF33" s="58"/>
      <c r="AG33" s="58"/>
      <c r="AH33" s="58"/>
      <c r="AI33" s="58"/>
    </row>
    <row r="34" spans="1:35" ht="15" customHeight="1">
      <c r="A34" s="18" t="s">
        <v>104</v>
      </c>
      <c r="B34" s="19">
        <v>6</v>
      </c>
      <c r="C34" s="19">
        <v>2</v>
      </c>
      <c r="D34" s="19">
        <v>2</v>
      </c>
      <c r="E34" s="19">
        <v>3</v>
      </c>
      <c r="F34" s="20"/>
      <c r="G34" s="20"/>
      <c r="H34" s="21">
        <f>B34*70+E34*45+D34*25+F34*150+G34*60+C34*75</f>
        <v>755</v>
      </c>
      <c r="I34" s="47" t="s">
        <v>38</v>
      </c>
      <c r="J34" s="48"/>
      <c r="K34" s="24"/>
      <c r="L34" s="22" t="s">
        <v>105</v>
      </c>
      <c r="M34" s="27"/>
      <c r="N34" s="24" t="str">
        <f t="shared" si="2"/>
        <v/>
      </c>
      <c r="O34" s="50" t="s">
        <v>88</v>
      </c>
      <c r="P34" s="26"/>
      <c r="Q34" s="24" t="str">
        <f t="shared" si="3"/>
        <v/>
      </c>
      <c r="R34" s="50" t="s">
        <v>107</v>
      </c>
      <c r="S34" s="26"/>
      <c r="T34" s="28"/>
      <c r="U34" s="29" t="s">
        <v>22</v>
      </c>
      <c r="V34" s="29"/>
      <c r="W34" s="24"/>
      <c r="X34" s="25" t="s">
        <v>108</v>
      </c>
      <c r="Y34" s="26"/>
      <c r="Z34" s="30" t="str">
        <f t="shared" si="15"/>
        <v/>
      </c>
      <c r="AA34" s="2"/>
      <c r="AB34" s="31" t="str">
        <f>A34</f>
        <v>L4</v>
      </c>
      <c r="AC34" s="31" t="str">
        <f>I35&amp;" "&amp;I36&amp;" "&amp;I37&amp;" "&amp;I38&amp;" "&amp;I39</f>
        <v xml:space="preserve">米 糙米   </v>
      </c>
      <c r="AD34" s="31" t="str">
        <f>L35&amp;" "&amp;L36&amp;" "&amp;L37&amp;" "&amp;L38&amp;" "&amp;L39</f>
        <v xml:space="preserve">豬後腿肉 韓式泡菜 結球白菜 大蒜 </v>
      </c>
      <c r="AE34" s="31" t="str">
        <f>O35&amp;" "&amp;O36&amp;" "&amp;O37&amp;" "&amp;O38&amp;" "&amp;O39</f>
        <v>豆腐 豬絞肉 大蒜 豆瓣醬 胡蘿蔔</v>
      </c>
      <c r="AF34" s="31" t="str">
        <f>R35&amp;" "&amp;R36&amp;" "&amp;R37&amp;" "&amp;R38&amp;" "&amp;R39</f>
        <v xml:space="preserve">時蔬 枸杞 大蒜  </v>
      </c>
      <c r="AG34" s="31" t="str">
        <f>U35&amp;" "&amp;U36&amp;" "&amp;U37&amp;" "&amp;U38&amp;" "&amp;U39</f>
        <v xml:space="preserve">蔬菜 大蒜   </v>
      </c>
      <c r="AH34" s="31" t="str">
        <f>X35&amp;" "&amp;X36&amp;" "&amp;X37&amp;" "&amp;X38&amp;" "&amp;X39</f>
        <v xml:space="preserve">粉圓 二砂糖   </v>
      </c>
      <c r="AI34" s="31"/>
    </row>
    <row r="35" spans="1:35" ht="15" customHeight="1">
      <c r="A35" s="32"/>
      <c r="B35" s="20"/>
      <c r="C35" s="20"/>
      <c r="D35" s="20"/>
      <c r="E35" s="20"/>
      <c r="F35" s="20"/>
      <c r="G35" s="20"/>
      <c r="H35" s="21"/>
      <c r="I35" s="33" t="s">
        <v>24</v>
      </c>
      <c r="J35" s="29">
        <v>7</v>
      </c>
      <c r="K35" s="24" t="s">
        <v>14</v>
      </c>
      <c r="L35" s="33" t="s">
        <v>60</v>
      </c>
      <c r="M35" s="29">
        <v>6</v>
      </c>
      <c r="N35" s="24" t="str">
        <f t="shared" si="2"/>
        <v>公斤</v>
      </c>
      <c r="O35" s="34" t="s">
        <v>26</v>
      </c>
      <c r="P35" s="35">
        <v>6</v>
      </c>
      <c r="Q35" s="24" t="str">
        <f t="shared" si="3"/>
        <v>公斤</v>
      </c>
      <c r="R35" s="34" t="s">
        <v>22</v>
      </c>
      <c r="S35" s="35">
        <v>5</v>
      </c>
      <c r="T35" s="28" t="str">
        <f t="shared" ref="T35:T39" si="16">IF(S35,"公斤","")</f>
        <v>公斤</v>
      </c>
      <c r="U35" s="35" t="s">
        <v>18</v>
      </c>
      <c r="V35" s="35">
        <v>7</v>
      </c>
      <c r="W35" s="28" t="str">
        <f t="shared" ref="W35:W39" si="17">IF(V35,"公斤","")</f>
        <v>公斤</v>
      </c>
      <c r="X35" s="33" t="s">
        <v>110</v>
      </c>
      <c r="Y35" s="29">
        <v>2</v>
      </c>
      <c r="Z35" s="30" t="str">
        <f t="shared" si="15"/>
        <v>公斤</v>
      </c>
      <c r="AA35" s="2"/>
      <c r="AB35" s="31"/>
      <c r="AC35" s="31"/>
      <c r="AD35" s="31"/>
      <c r="AE35" s="31"/>
      <c r="AF35" s="31"/>
      <c r="AG35" s="31"/>
      <c r="AH35" s="31"/>
      <c r="AI35" s="31"/>
    </row>
    <row r="36" spans="1:35" ht="15" customHeight="1">
      <c r="A36" s="32"/>
      <c r="B36" s="20"/>
      <c r="C36" s="20"/>
      <c r="D36" s="20"/>
      <c r="E36" s="20"/>
      <c r="F36" s="20"/>
      <c r="G36" s="20"/>
      <c r="H36" s="21"/>
      <c r="I36" s="33" t="s">
        <v>44</v>
      </c>
      <c r="J36" s="29">
        <v>3</v>
      </c>
      <c r="K36" s="24" t="s">
        <v>14</v>
      </c>
      <c r="L36" s="33" t="s">
        <v>111</v>
      </c>
      <c r="M36" s="29">
        <v>1</v>
      </c>
      <c r="N36" s="24" t="str">
        <f t="shared" si="2"/>
        <v>公斤</v>
      </c>
      <c r="O36" s="34" t="s">
        <v>27</v>
      </c>
      <c r="P36" s="35">
        <v>1</v>
      </c>
      <c r="Q36" s="24" t="str">
        <f t="shared" si="3"/>
        <v>公斤</v>
      </c>
      <c r="R36" s="34" t="s">
        <v>113</v>
      </c>
      <c r="S36" s="35">
        <v>0.05</v>
      </c>
      <c r="T36" s="28" t="str">
        <f t="shared" si="16"/>
        <v>公斤</v>
      </c>
      <c r="U36" s="29" t="s">
        <v>32</v>
      </c>
      <c r="V36" s="29">
        <v>0.05</v>
      </c>
      <c r="W36" s="28" t="str">
        <f t="shared" si="17"/>
        <v>公斤</v>
      </c>
      <c r="X36" s="34" t="s">
        <v>66</v>
      </c>
      <c r="Y36" s="29">
        <v>1</v>
      </c>
      <c r="Z36" s="30" t="str">
        <f t="shared" si="15"/>
        <v>公斤</v>
      </c>
      <c r="AA36" s="2"/>
      <c r="AB36" s="31"/>
      <c r="AC36" s="31"/>
      <c r="AD36" s="31"/>
      <c r="AE36" s="31"/>
      <c r="AF36" s="31"/>
      <c r="AG36" s="31"/>
      <c r="AH36" s="31"/>
      <c r="AI36" s="31"/>
    </row>
    <row r="37" spans="1:35" ht="15" customHeight="1">
      <c r="A37" s="32"/>
      <c r="B37" s="20"/>
      <c r="C37" s="20"/>
      <c r="D37" s="20"/>
      <c r="E37" s="20"/>
      <c r="F37" s="20"/>
      <c r="G37" s="20"/>
      <c r="H37" s="21"/>
      <c r="I37" s="33"/>
      <c r="J37" s="29"/>
      <c r="K37" s="24"/>
      <c r="L37" s="33" t="s">
        <v>76</v>
      </c>
      <c r="M37" s="29">
        <v>4</v>
      </c>
      <c r="N37" s="24" t="str">
        <f t="shared" si="2"/>
        <v>公斤</v>
      </c>
      <c r="O37" s="34" t="s">
        <v>32</v>
      </c>
      <c r="P37" s="35">
        <v>0.05</v>
      </c>
      <c r="Q37" s="24" t="str">
        <f t="shared" si="3"/>
        <v>公斤</v>
      </c>
      <c r="R37" s="34" t="s">
        <v>32</v>
      </c>
      <c r="S37" s="35">
        <v>0.05</v>
      </c>
      <c r="T37" s="28" t="str">
        <f t="shared" si="16"/>
        <v>公斤</v>
      </c>
      <c r="U37" s="29"/>
      <c r="V37" s="29"/>
      <c r="W37" s="28" t="str">
        <f t="shared" si="17"/>
        <v/>
      </c>
      <c r="X37" s="33"/>
      <c r="Y37" s="29"/>
      <c r="Z37" s="30"/>
      <c r="AA37" s="2"/>
      <c r="AB37" s="31"/>
      <c r="AC37" s="31"/>
      <c r="AD37" s="31"/>
      <c r="AE37" s="31"/>
      <c r="AF37" s="31"/>
      <c r="AG37" s="31"/>
      <c r="AH37" s="31"/>
      <c r="AI37" s="31"/>
    </row>
    <row r="38" spans="1:35" ht="15" customHeight="1">
      <c r="A38" s="32"/>
      <c r="B38" s="20"/>
      <c r="C38" s="20"/>
      <c r="D38" s="20"/>
      <c r="E38" s="20"/>
      <c r="F38" s="20"/>
      <c r="G38" s="20"/>
      <c r="H38" s="21"/>
      <c r="I38" s="33"/>
      <c r="J38" s="29"/>
      <c r="K38" s="24"/>
      <c r="L38" s="33" t="s">
        <v>32</v>
      </c>
      <c r="M38" s="29">
        <v>0.05</v>
      </c>
      <c r="N38" s="24" t="str">
        <f t="shared" si="2"/>
        <v>公斤</v>
      </c>
      <c r="O38" s="33" t="s">
        <v>92</v>
      </c>
      <c r="P38" s="29">
        <v>0.1</v>
      </c>
      <c r="Q38" s="24" t="str">
        <f t="shared" si="3"/>
        <v>公斤</v>
      </c>
      <c r="R38" s="33"/>
      <c r="S38" s="29"/>
      <c r="T38" s="28" t="str">
        <f t="shared" si="16"/>
        <v/>
      </c>
      <c r="U38" s="29"/>
      <c r="V38" s="29"/>
      <c r="W38" s="28" t="str">
        <f t="shared" si="17"/>
        <v/>
      </c>
      <c r="X38" s="33"/>
      <c r="Y38" s="29"/>
      <c r="Z38" s="30" t="str">
        <f t="shared" ref="Z38:Z43" si="18">IF(S38,"公斤","")</f>
        <v/>
      </c>
      <c r="AA38" s="2"/>
      <c r="AB38" s="31"/>
      <c r="AC38" s="31"/>
      <c r="AD38" s="31"/>
      <c r="AE38" s="31"/>
      <c r="AF38" s="31"/>
      <c r="AG38" s="31"/>
      <c r="AH38" s="31"/>
      <c r="AI38" s="31"/>
    </row>
    <row r="39" spans="1:35" ht="15" customHeight="1" thickBot="1">
      <c r="A39" s="40"/>
      <c r="B39" s="5"/>
      <c r="C39" s="5"/>
      <c r="D39" s="5"/>
      <c r="E39" s="5"/>
      <c r="F39" s="5"/>
      <c r="G39" s="5"/>
      <c r="H39" s="21"/>
      <c r="I39" s="41"/>
      <c r="J39" s="42"/>
      <c r="K39" s="43"/>
      <c r="L39" s="41"/>
      <c r="M39" s="42"/>
      <c r="N39" s="24" t="str">
        <f t="shared" si="2"/>
        <v/>
      </c>
      <c r="O39" s="41" t="s">
        <v>37</v>
      </c>
      <c r="P39" s="42">
        <v>0.5</v>
      </c>
      <c r="Q39" s="24" t="str">
        <f t="shared" si="3"/>
        <v>公斤</v>
      </c>
      <c r="R39" s="41"/>
      <c r="S39" s="42"/>
      <c r="T39" s="46" t="str">
        <f t="shared" si="16"/>
        <v/>
      </c>
      <c r="U39" s="37"/>
      <c r="V39" s="37"/>
      <c r="W39" s="46" t="str">
        <f t="shared" si="17"/>
        <v/>
      </c>
      <c r="X39" s="41"/>
      <c r="Y39" s="42"/>
      <c r="Z39" s="30" t="str">
        <f t="shared" si="18"/>
        <v/>
      </c>
      <c r="AA39" s="2"/>
      <c r="AB39" s="31"/>
      <c r="AC39" s="31"/>
      <c r="AD39" s="31"/>
      <c r="AE39" s="31"/>
      <c r="AF39" s="31"/>
      <c r="AG39" s="31"/>
      <c r="AH39" s="31"/>
      <c r="AI39" s="31"/>
    </row>
    <row r="40" spans="1:35" ht="15" customHeight="1">
      <c r="A40" s="18" t="s">
        <v>114</v>
      </c>
      <c r="B40" s="19">
        <v>5.2</v>
      </c>
      <c r="C40" s="19">
        <v>3</v>
      </c>
      <c r="D40" s="19">
        <v>2.1</v>
      </c>
      <c r="E40" s="19">
        <v>3</v>
      </c>
      <c r="F40" s="19"/>
      <c r="G40" s="20"/>
      <c r="H40" s="21">
        <f>B40*70+E40*45+D40*25+F40*150+G40*60+C40*75</f>
        <v>776.5</v>
      </c>
      <c r="I40" s="47" t="s">
        <v>115</v>
      </c>
      <c r="J40" s="48"/>
      <c r="K40" s="49"/>
      <c r="L40" s="25" t="s">
        <v>116</v>
      </c>
      <c r="M40" s="26"/>
      <c r="N40" s="24" t="str">
        <f t="shared" si="2"/>
        <v/>
      </c>
      <c r="O40" s="25" t="s">
        <v>117</v>
      </c>
      <c r="P40" s="26"/>
      <c r="Q40" s="24" t="str">
        <f t="shared" si="3"/>
        <v/>
      </c>
      <c r="R40" s="50" t="s">
        <v>118</v>
      </c>
      <c r="S40" s="26"/>
      <c r="T40" s="51"/>
      <c r="U40" s="52" t="s">
        <v>22</v>
      </c>
      <c r="V40" s="52"/>
      <c r="W40" s="49"/>
      <c r="X40" s="25" t="s">
        <v>119</v>
      </c>
      <c r="Y40" s="26"/>
      <c r="Z40" s="30" t="str">
        <f t="shared" si="18"/>
        <v/>
      </c>
      <c r="AA40" s="53"/>
      <c r="AB40" s="54" t="str">
        <f>A40</f>
        <v>L5</v>
      </c>
      <c r="AC40" s="54" t="str">
        <f>I41&amp;" "&amp;I42&amp;" "&amp;I43&amp;" "&amp;I44&amp;" "&amp;I45</f>
        <v xml:space="preserve">米 小米   </v>
      </c>
      <c r="AD40" s="54" t="str">
        <f>L41&amp;" "&amp;L42&amp;" "&amp;L43&amp;" "&amp;L44&amp;" "&amp;L45</f>
        <v>肉雞 洋蔥 胡蘿蔔 醬油 二砂糖</v>
      </c>
      <c r="AE40" s="54" t="str">
        <f>O41&amp;" "&amp;O42&amp;" "&amp;O43&amp;" "&amp;O44&amp;" "&amp;O45</f>
        <v xml:space="preserve">豆干 油菜 大蒜  </v>
      </c>
      <c r="AF40" s="54" t="str">
        <f>R41&amp;" "&amp;R42&amp;" "&amp;R43&amp;" "&amp;R44&amp;" "&amp;R45</f>
        <v xml:space="preserve">豬絞肉 甘藍 胡蘿蔔 大蒜 </v>
      </c>
      <c r="AG40" s="54" t="str">
        <f>U41&amp;" "&amp;U42&amp;" "&amp;U43&amp;" "&amp;U44&amp;" "&amp;U45</f>
        <v xml:space="preserve">蔬菜 大蒜   </v>
      </c>
      <c r="AH40" s="54" t="str">
        <f>X41&amp;" "&amp;X42&amp;" "&amp;X43&amp;" "&amp;X44&amp;" "&amp;X45</f>
        <v xml:space="preserve">乾裙帶菜 薑 柴魚片  </v>
      </c>
      <c r="AI40" s="54"/>
    </row>
    <row r="41" spans="1:35" ht="15" customHeight="1">
      <c r="A41" s="32"/>
      <c r="B41" s="20"/>
      <c r="C41" s="20"/>
      <c r="D41" s="20"/>
      <c r="E41" s="20"/>
      <c r="F41" s="20"/>
      <c r="G41" s="20"/>
      <c r="H41" s="21"/>
      <c r="I41" s="33" t="s">
        <v>24</v>
      </c>
      <c r="J41" s="29">
        <v>10</v>
      </c>
      <c r="K41" s="24" t="s">
        <v>14</v>
      </c>
      <c r="L41" s="33" t="s">
        <v>59</v>
      </c>
      <c r="M41" s="29">
        <v>9</v>
      </c>
      <c r="N41" s="24" t="str">
        <f t="shared" si="2"/>
        <v>公斤</v>
      </c>
      <c r="O41" s="33" t="s">
        <v>42</v>
      </c>
      <c r="P41" s="29">
        <v>2</v>
      </c>
      <c r="Q41" s="24" t="str">
        <f t="shared" si="3"/>
        <v>公斤</v>
      </c>
      <c r="R41" s="65" t="s">
        <v>27</v>
      </c>
      <c r="S41" s="28">
        <v>0.6</v>
      </c>
      <c r="T41" s="28" t="str">
        <f t="shared" ref="T41:T45" si="19">IF(S41,"公斤","")</f>
        <v>公斤</v>
      </c>
      <c r="U41" s="35" t="s">
        <v>18</v>
      </c>
      <c r="V41" s="35">
        <v>7</v>
      </c>
      <c r="W41" s="28" t="str">
        <f t="shared" ref="W41:W45" si="20">IF(V41,"公斤","")</f>
        <v>公斤</v>
      </c>
      <c r="X41" s="22" t="s">
        <v>28</v>
      </c>
      <c r="Y41" s="73">
        <v>0.1</v>
      </c>
      <c r="Z41" s="30" t="str">
        <f t="shared" si="18"/>
        <v>公斤</v>
      </c>
      <c r="AA41" s="2"/>
      <c r="AB41" s="31"/>
      <c r="AC41" s="31"/>
      <c r="AD41" s="31"/>
      <c r="AE41" s="31"/>
      <c r="AF41" s="31"/>
      <c r="AG41" s="31"/>
      <c r="AH41" s="31"/>
      <c r="AI41" s="31"/>
    </row>
    <row r="42" spans="1:35" ht="15" customHeight="1">
      <c r="A42" s="32"/>
      <c r="B42" s="20"/>
      <c r="C42" s="20"/>
      <c r="D42" s="20"/>
      <c r="E42" s="20"/>
      <c r="F42" s="20"/>
      <c r="G42" s="20"/>
      <c r="H42" s="21"/>
      <c r="I42" s="33" t="s">
        <v>120</v>
      </c>
      <c r="J42" s="29">
        <v>0.4</v>
      </c>
      <c r="K42" s="24" t="s">
        <v>14</v>
      </c>
      <c r="L42" s="33" t="s">
        <v>48</v>
      </c>
      <c r="M42" s="29">
        <v>2</v>
      </c>
      <c r="N42" s="24" t="str">
        <f t="shared" si="2"/>
        <v>公斤</v>
      </c>
      <c r="O42" s="34" t="s">
        <v>121</v>
      </c>
      <c r="P42" s="35">
        <v>3</v>
      </c>
      <c r="Q42" s="24" t="str">
        <f t="shared" si="3"/>
        <v>公斤</v>
      </c>
      <c r="R42" s="34" t="s">
        <v>46</v>
      </c>
      <c r="S42" s="35">
        <v>6</v>
      </c>
      <c r="T42" s="28" t="str">
        <f t="shared" si="19"/>
        <v>公斤</v>
      </c>
      <c r="U42" s="29" t="s">
        <v>32</v>
      </c>
      <c r="V42" s="29">
        <v>0.05</v>
      </c>
      <c r="W42" s="28" t="str">
        <f t="shared" si="20"/>
        <v>公斤</v>
      </c>
      <c r="X42" s="34" t="s">
        <v>35</v>
      </c>
      <c r="Y42" s="29">
        <v>0.05</v>
      </c>
      <c r="Z42" s="30" t="str">
        <f t="shared" si="18"/>
        <v>公斤</v>
      </c>
      <c r="AA42" s="2"/>
      <c r="AB42" s="31"/>
      <c r="AC42" s="31"/>
      <c r="AD42" s="31"/>
      <c r="AE42" s="31"/>
      <c r="AF42" s="31"/>
      <c r="AG42" s="31"/>
      <c r="AH42" s="31"/>
      <c r="AI42" s="31"/>
    </row>
    <row r="43" spans="1:35" ht="15" customHeight="1">
      <c r="A43" s="32"/>
      <c r="B43" s="20"/>
      <c r="C43" s="20"/>
      <c r="D43" s="20"/>
      <c r="E43" s="20"/>
      <c r="F43" s="20"/>
      <c r="G43" s="20"/>
      <c r="H43" s="21"/>
      <c r="I43" s="33"/>
      <c r="J43" s="29"/>
      <c r="K43" s="24"/>
      <c r="L43" s="33" t="s">
        <v>37</v>
      </c>
      <c r="M43" s="29">
        <v>0.5</v>
      </c>
      <c r="N43" s="24" t="str">
        <f t="shared" si="2"/>
        <v>公斤</v>
      </c>
      <c r="O43" s="33" t="s">
        <v>32</v>
      </c>
      <c r="P43" s="29">
        <v>0.05</v>
      </c>
      <c r="Q43" s="24" t="str">
        <f t="shared" si="3"/>
        <v>公斤</v>
      </c>
      <c r="R43" s="33" t="s">
        <v>37</v>
      </c>
      <c r="S43" s="29">
        <v>0.5</v>
      </c>
      <c r="T43" s="28" t="str">
        <f t="shared" si="19"/>
        <v>公斤</v>
      </c>
      <c r="U43" s="29"/>
      <c r="V43" s="29"/>
      <c r="W43" s="28" t="str">
        <f t="shared" si="20"/>
        <v/>
      </c>
      <c r="X43" s="33" t="s">
        <v>36</v>
      </c>
      <c r="Y43" s="29">
        <v>0.01</v>
      </c>
      <c r="Z43" s="30" t="str">
        <f t="shared" si="18"/>
        <v>公斤</v>
      </c>
      <c r="AA43" s="2"/>
      <c r="AB43" s="31"/>
      <c r="AC43" s="31"/>
      <c r="AD43" s="31"/>
      <c r="AE43" s="31"/>
      <c r="AF43" s="31"/>
      <c r="AG43" s="31"/>
      <c r="AH43" s="31"/>
      <c r="AI43" s="31"/>
    </row>
    <row r="44" spans="1:35" ht="15" customHeight="1">
      <c r="A44" s="32"/>
      <c r="B44" s="20"/>
      <c r="C44" s="20"/>
      <c r="D44" s="20"/>
      <c r="E44" s="20"/>
      <c r="F44" s="20"/>
      <c r="G44" s="20"/>
      <c r="H44" s="21"/>
      <c r="I44" s="33"/>
      <c r="J44" s="29"/>
      <c r="K44" s="24"/>
      <c r="L44" s="33" t="s">
        <v>122</v>
      </c>
      <c r="M44" s="29"/>
      <c r="N44" s="24" t="str">
        <f t="shared" si="2"/>
        <v/>
      </c>
      <c r="O44" s="33"/>
      <c r="P44" s="29"/>
      <c r="Q44" s="24" t="str">
        <f t="shared" si="3"/>
        <v/>
      </c>
      <c r="R44" s="33" t="s">
        <v>32</v>
      </c>
      <c r="S44" s="29">
        <v>0.05</v>
      </c>
      <c r="T44" s="28" t="str">
        <f t="shared" si="19"/>
        <v>公斤</v>
      </c>
      <c r="U44" s="29"/>
      <c r="V44" s="29"/>
      <c r="W44" s="28" t="str">
        <f t="shared" si="20"/>
        <v/>
      </c>
      <c r="X44" s="65"/>
      <c r="Y44" s="24"/>
      <c r="Z44" s="30"/>
      <c r="AA44" s="2"/>
      <c r="AB44" s="31"/>
      <c r="AC44" s="31"/>
      <c r="AD44" s="31"/>
      <c r="AE44" s="31"/>
      <c r="AF44" s="31"/>
      <c r="AG44" s="31"/>
      <c r="AH44" s="31"/>
      <c r="AI44" s="31"/>
    </row>
    <row r="45" spans="1:35" ht="15" customHeight="1" thickBot="1">
      <c r="A45" s="40"/>
      <c r="B45" s="5"/>
      <c r="C45" s="5"/>
      <c r="D45" s="5"/>
      <c r="E45" s="5"/>
      <c r="F45" s="5"/>
      <c r="G45" s="5"/>
      <c r="H45" s="21"/>
      <c r="I45" s="41"/>
      <c r="J45" s="42"/>
      <c r="K45" s="55"/>
      <c r="L45" s="41" t="s">
        <v>66</v>
      </c>
      <c r="M45" s="42"/>
      <c r="N45" s="24" t="str">
        <f t="shared" si="2"/>
        <v/>
      </c>
      <c r="O45" s="41"/>
      <c r="P45" s="42"/>
      <c r="Q45" s="24" t="str">
        <f t="shared" si="3"/>
        <v/>
      </c>
      <c r="R45" s="41"/>
      <c r="S45" s="42"/>
      <c r="T45" s="56" t="str">
        <f t="shared" si="19"/>
        <v/>
      </c>
      <c r="U45" s="42"/>
      <c r="V45" s="42"/>
      <c r="W45" s="56" t="str">
        <f t="shared" si="20"/>
        <v/>
      </c>
      <c r="X45" s="41"/>
      <c r="Y45" s="42"/>
      <c r="Z45" s="30" t="str">
        <f t="shared" ref="Z45:Z56" si="21">IF(S45,"公斤","")</f>
        <v/>
      </c>
      <c r="AA45" s="57"/>
      <c r="AB45" s="57"/>
      <c r="AC45" s="58"/>
      <c r="AD45" s="57"/>
      <c r="AE45" s="57"/>
      <c r="AF45" s="57"/>
      <c r="AG45" s="57"/>
      <c r="AH45" s="57"/>
      <c r="AI45" s="57"/>
    </row>
    <row r="46" spans="1:35" ht="15" customHeight="1">
      <c r="A46" s="18" t="s">
        <v>123</v>
      </c>
      <c r="B46" s="19">
        <v>5</v>
      </c>
      <c r="C46" s="20">
        <v>2.6</v>
      </c>
      <c r="D46" s="20">
        <v>2.1</v>
      </c>
      <c r="E46" s="20">
        <v>3</v>
      </c>
      <c r="F46" s="20"/>
      <c r="G46" s="20"/>
      <c r="H46" s="21">
        <f>B46*70+E46*45+D46*25+F46*150+G46*60+C46*75</f>
        <v>732.5</v>
      </c>
      <c r="I46" s="47" t="s">
        <v>20</v>
      </c>
      <c r="J46" s="48"/>
      <c r="K46" s="59"/>
      <c r="L46" s="25" t="s">
        <v>124</v>
      </c>
      <c r="M46" s="26"/>
      <c r="N46" s="24" t="str">
        <f t="shared" si="2"/>
        <v/>
      </c>
      <c r="O46" s="25" t="s">
        <v>125</v>
      </c>
      <c r="P46" s="26"/>
      <c r="Q46" s="24" t="str">
        <f t="shared" si="3"/>
        <v/>
      </c>
      <c r="R46" s="50" t="s">
        <v>126</v>
      </c>
      <c r="S46" s="26"/>
      <c r="T46" s="60"/>
      <c r="U46" s="13" t="s">
        <v>22</v>
      </c>
      <c r="V46" s="13"/>
      <c r="W46" s="59"/>
      <c r="X46" s="22" t="s">
        <v>73</v>
      </c>
      <c r="Y46" s="27"/>
      <c r="Z46" s="30" t="str">
        <f t="shared" si="21"/>
        <v/>
      </c>
      <c r="AA46" s="2"/>
      <c r="AB46" s="31" t="str">
        <f>A46</f>
        <v>M1</v>
      </c>
      <c r="AC46" s="31" t="str">
        <f>I47&amp;" "&amp;I48&amp;" "&amp;I49&amp;" "&amp;I50&amp;" "&amp;I51</f>
        <v xml:space="preserve">米    </v>
      </c>
      <c r="AD46" s="31" t="str">
        <f>L47&amp;" "&amp;L48&amp;" "&amp;L49&amp;" "&amp;L50&amp;" "&amp;L51</f>
        <v xml:space="preserve">豬絞肉 醃漬花胡瓜 胡蘿蔔 大蒜 </v>
      </c>
      <c r="AE46" s="31" t="str">
        <f>O47&amp;" "&amp;O48&amp;" "&amp;O49&amp;" "&amp;O50&amp;" "&amp;O51</f>
        <v xml:space="preserve">雞蛋 時蔬 大蒜  </v>
      </c>
      <c r="AF46" s="31" t="str">
        <f>R47&amp;" "&amp;R48&amp;" "&amp;R49&amp;" "&amp;R50&amp;" "&amp;R51</f>
        <v xml:space="preserve">乾海帶 豆包 大蒜  </v>
      </c>
      <c r="AG46" s="31" t="str">
        <f>U47&amp;" "&amp;U48&amp;" "&amp;U49&amp;" "&amp;U50&amp;" "&amp;U51</f>
        <v xml:space="preserve">蔬菜 大蒜   </v>
      </c>
      <c r="AH46" s="31" t="str">
        <f>X47&amp;" "&amp;X48&amp;" "&amp;X49&amp;" "&amp;X50&amp;" "&amp;X51</f>
        <v xml:space="preserve">時瓜 薑 大骨  </v>
      </c>
      <c r="AI46" s="31"/>
    </row>
    <row r="47" spans="1:35" ht="15" customHeight="1">
      <c r="A47" s="32"/>
      <c r="B47" s="20"/>
      <c r="C47" s="20"/>
      <c r="D47" s="20"/>
      <c r="E47" s="20"/>
      <c r="F47" s="20"/>
      <c r="G47" s="20"/>
      <c r="H47" s="21"/>
      <c r="I47" s="33" t="s">
        <v>24</v>
      </c>
      <c r="J47" s="29">
        <v>10</v>
      </c>
      <c r="K47" s="24" t="s">
        <v>14</v>
      </c>
      <c r="L47" s="33" t="s">
        <v>27</v>
      </c>
      <c r="M47" s="29">
        <v>6</v>
      </c>
      <c r="N47" s="24" t="str">
        <f t="shared" si="2"/>
        <v>公斤</v>
      </c>
      <c r="O47" s="33" t="s">
        <v>41</v>
      </c>
      <c r="P47" s="29">
        <v>2</v>
      </c>
      <c r="Q47" s="24" t="str">
        <f t="shared" si="3"/>
        <v>公斤</v>
      </c>
      <c r="R47" s="33" t="s">
        <v>127</v>
      </c>
      <c r="S47" s="29">
        <v>1</v>
      </c>
      <c r="T47" s="28" t="str">
        <f t="shared" ref="T47:T51" si="22">IF(S47,"公斤","")</f>
        <v>公斤</v>
      </c>
      <c r="U47" s="35" t="s">
        <v>18</v>
      </c>
      <c r="V47" s="35">
        <v>7</v>
      </c>
      <c r="W47" s="28" t="str">
        <f t="shared" ref="W47:W51" si="23">IF(V47,"公斤","")</f>
        <v>公斤</v>
      </c>
      <c r="X47" s="33" t="s">
        <v>74</v>
      </c>
      <c r="Y47" s="29">
        <v>5</v>
      </c>
      <c r="Z47" s="30" t="str">
        <f t="shared" si="21"/>
        <v>公斤</v>
      </c>
      <c r="AA47" s="2"/>
      <c r="AB47" s="31"/>
      <c r="AC47" s="31"/>
      <c r="AD47" s="31"/>
      <c r="AE47" s="31"/>
      <c r="AF47" s="31"/>
      <c r="AG47" s="31"/>
      <c r="AH47" s="31"/>
      <c r="AI47" s="31"/>
    </row>
    <row r="48" spans="1:35" ht="15" customHeight="1">
      <c r="A48" s="32"/>
      <c r="B48" s="20"/>
      <c r="C48" s="20"/>
      <c r="D48" s="20"/>
      <c r="E48" s="20"/>
      <c r="F48" s="20"/>
      <c r="G48" s="20"/>
      <c r="H48" s="21"/>
      <c r="I48" s="33"/>
      <c r="J48" s="29"/>
      <c r="K48" s="24"/>
      <c r="L48" s="33" t="s">
        <v>128</v>
      </c>
      <c r="M48" s="29">
        <v>2</v>
      </c>
      <c r="N48" s="24" t="str">
        <f t="shared" si="2"/>
        <v>公斤</v>
      </c>
      <c r="O48" s="33" t="s">
        <v>22</v>
      </c>
      <c r="P48" s="29">
        <v>5</v>
      </c>
      <c r="Q48" s="24" t="str">
        <f t="shared" si="3"/>
        <v>公斤</v>
      </c>
      <c r="R48" s="34" t="s">
        <v>81</v>
      </c>
      <c r="S48" s="35">
        <v>1.3</v>
      </c>
      <c r="T48" s="28" t="str">
        <f t="shared" si="22"/>
        <v>公斤</v>
      </c>
      <c r="U48" s="29" t="s">
        <v>32</v>
      </c>
      <c r="V48" s="29">
        <v>0.05</v>
      </c>
      <c r="W48" s="28" t="str">
        <f t="shared" si="23"/>
        <v>公斤</v>
      </c>
      <c r="X48" s="34" t="s">
        <v>35</v>
      </c>
      <c r="Y48" s="29">
        <v>0.05</v>
      </c>
      <c r="Z48" s="30" t="str">
        <f t="shared" si="21"/>
        <v>公斤</v>
      </c>
      <c r="AA48" s="2"/>
      <c r="AB48" s="31"/>
      <c r="AC48" s="31"/>
      <c r="AD48" s="31"/>
      <c r="AE48" s="31"/>
      <c r="AF48" s="31"/>
      <c r="AG48" s="31"/>
      <c r="AH48" s="31"/>
      <c r="AI48" s="31"/>
    </row>
    <row r="49" spans="1:35" ht="15" customHeight="1">
      <c r="A49" s="32"/>
      <c r="B49" s="20"/>
      <c r="C49" s="20"/>
      <c r="D49" s="20"/>
      <c r="E49" s="20"/>
      <c r="F49" s="20"/>
      <c r="G49" s="20"/>
      <c r="H49" s="21"/>
      <c r="I49" s="33"/>
      <c r="J49" s="29"/>
      <c r="K49" s="24"/>
      <c r="L49" s="33" t="s">
        <v>37</v>
      </c>
      <c r="M49" s="29">
        <v>1</v>
      </c>
      <c r="N49" s="24" t="str">
        <f t="shared" si="2"/>
        <v>公斤</v>
      </c>
      <c r="O49" s="33" t="s">
        <v>32</v>
      </c>
      <c r="P49" s="29">
        <v>0.05</v>
      </c>
      <c r="Q49" s="24" t="str">
        <f t="shared" si="3"/>
        <v>公斤</v>
      </c>
      <c r="R49" s="34" t="s">
        <v>32</v>
      </c>
      <c r="S49" s="35">
        <v>0.05</v>
      </c>
      <c r="T49" s="28" t="str">
        <f t="shared" si="22"/>
        <v>公斤</v>
      </c>
      <c r="U49" s="29"/>
      <c r="V49" s="29"/>
      <c r="W49" s="28" t="str">
        <f t="shared" si="23"/>
        <v/>
      </c>
      <c r="X49" s="33" t="s">
        <v>50</v>
      </c>
      <c r="Y49" s="29">
        <v>1</v>
      </c>
      <c r="Z49" s="30" t="str">
        <f t="shared" si="21"/>
        <v>公斤</v>
      </c>
      <c r="AA49" s="2"/>
      <c r="AB49" s="31"/>
      <c r="AC49" s="31"/>
      <c r="AD49" s="31"/>
      <c r="AE49" s="31"/>
      <c r="AF49" s="31"/>
      <c r="AG49" s="31"/>
      <c r="AH49" s="31"/>
      <c r="AI49" s="31"/>
    </row>
    <row r="50" spans="1:35" ht="15" customHeight="1">
      <c r="A50" s="32"/>
      <c r="B50" s="20"/>
      <c r="C50" s="20"/>
      <c r="D50" s="20"/>
      <c r="E50" s="20"/>
      <c r="F50" s="20"/>
      <c r="G50" s="20"/>
      <c r="H50" s="21"/>
      <c r="I50" s="33"/>
      <c r="J50" s="29"/>
      <c r="K50" s="24"/>
      <c r="L50" s="33" t="s">
        <v>32</v>
      </c>
      <c r="M50" s="29">
        <v>0.05</v>
      </c>
      <c r="N50" s="24" t="str">
        <f t="shared" si="2"/>
        <v>公斤</v>
      </c>
      <c r="O50" s="33"/>
      <c r="P50" s="29"/>
      <c r="Q50" s="24" t="str">
        <f t="shared" si="3"/>
        <v/>
      </c>
      <c r="R50" s="34"/>
      <c r="S50" s="35"/>
      <c r="T50" s="28" t="str">
        <f t="shared" si="22"/>
        <v/>
      </c>
      <c r="U50" s="29"/>
      <c r="V50" s="29"/>
      <c r="W50" s="28" t="str">
        <f t="shared" si="23"/>
        <v/>
      </c>
      <c r="X50" s="33"/>
      <c r="Y50" s="29"/>
      <c r="Z50" s="30" t="str">
        <f t="shared" si="21"/>
        <v/>
      </c>
      <c r="AA50" s="2"/>
      <c r="AB50" s="31"/>
      <c r="AC50" s="31"/>
      <c r="AD50" s="31"/>
      <c r="AE50" s="31"/>
      <c r="AF50" s="31"/>
      <c r="AG50" s="31"/>
      <c r="AH50" s="31"/>
      <c r="AI50" s="31"/>
    </row>
    <row r="51" spans="1:35" ht="15" customHeight="1" thickBot="1">
      <c r="A51" s="40"/>
      <c r="B51" s="5"/>
      <c r="C51" s="5"/>
      <c r="D51" s="5"/>
      <c r="E51" s="5"/>
      <c r="F51" s="5"/>
      <c r="G51" s="5"/>
      <c r="H51" s="21"/>
      <c r="I51" s="41"/>
      <c r="J51" s="42"/>
      <c r="K51" s="24"/>
      <c r="L51" s="41"/>
      <c r="M51" s="42"/>
      <c r="N51" s="24" t="str">
        <f t="shared" si="2"/>
        <v/>
      </c>
      <c r="O51" s="41"/>
      <c r="P51" s="42"/>
      <c r="Q51" s="24" t="str">
        <f t="shared" si="3"/>
        <v/>
      </c>
      <c r="R51" s="41"/>
      <c r="S51" s="42"/>
      <c r="T51" s="28" t="str">
        <f t="shared" si="22"/>
        <v/>
      </c>
      <c r="U51" s="29"/>
      <c r="V51" s="29"/>
      <c r="W51" s="28" t="str">
        <f t="shared" si="23"/>
        <v/>
      </c>
      <c r="X51" s="41"/>
      <c r="Y51" s="42"/>
      <c r="Z51" s="30" t="str">
        <f t="shared" si="21"/>
        <v/>
      </c>
      <c r="AA51" s="2"/>
      <c r="AB51" s="31"/>
      <c r="AC51" s="31"/>
      <c r="AD51" s="31"/>
      <c r="AE51" s="31"/>
      <c r="AF51" s="31"/>
      <c r="AG51" s="31"/>
      <c r="AH51" s="31"/>
      <c r="AI51" s="31"/>
    </row>
    <row r="52" spans="1:35" ht="15" customHeight="1">
      <c r="A52" s="18" t="s">
        <v>129</v>
      </c>
      <c r="B52" s="19">
        <v>5</v>
      </c>
      <c r="C52" s="20">
        <v>2.9</v>
      </c>
      <c r="D52" s="20">
        <v>1.9</v>
      </c>
      <c r="E52" s="20">
        <v>3</v>
      </c>
      <c r="F52" s="20"/>
      <c r="G52" s="20"/>
      <c r="H52" s="21">
        <f>B52*70+E52*45+D52*25+F52*150+G52*60+C52*75</f>
        <v>750</v>
      </c>
      <c r="I52" s="47" t="s">
        <v>38</v>
      </c>
      <c r="J52" s="48"/>
      <c r="K52" s="24"/>
      <c r="L52" s="25" t="s">
        <v>130</v>
      </c>
      <c r="M52" s="26"/>
      <c r="N52" s="24" t="str">
        <f t="shared" si="2"/>
        <v/>
      </c>
      <c r="O52" s="25" t="s">
        <v>209</v>
      </c>
      <c r="P52" s="74"/>
      <c r="Q52" s="24" t="str">
        <f t="shared" si="3"/>
        <v/>
      </c>
      <c r="R52" s="50" t="s">
        <v>131</v>
      </c>
      <c r="S52" s="26"/>
      <c r="T52" s="28"/>
      <c r="U52" s="29" t="s">
        <v>22</v>
      </c>
      <c r="V52" s="29"/>
      <c r="W52" s="24"/>
      <c r="X52" s="25" t="s">
        <v>40</v>
      </c>
      <c r="Y52" s="26"/>
      <c r="Z52" s="30" t="str">
        <f t="shared" si="21"/>
        <v/>
      </c>
      <c r="AA52" s="53"/>
      <c r="AB52" s="54" t="str">
        <f>A52</f>
        <v>M2</v>
      </c>
      <c r="AC52" s="54" t="str">
        <f>I53&amp;" "&amp;I54&amp;" "&amp;I55&amp;" "&amp;I56&amp;" "&amp;I57</f>
        <v xml:space="preserve">米 糙米   </v>
      </c>
      <c r="AD52" s="54" t="str">
        <f>L53&amp;" "&amp;L54&amp;" "&amp;L55&amp;" "&amp;L56&amp;" "&amp;L57</f>
        <v xml:space="preserve">肉排    </v>
      </c>
      <c r="AE52" s="54" t="str">
        <f>O53&amp;" "&amp;O54&amp;" "&amp;O55&amp;" "&amp;O56&amp;" "&amp;O57</f>
        <v xml:space="preserve">凍豆腐 洋蔥 番茄糊 蕃茄醬 </v>
      </c>
      <c r="AF52" s="54" t="str">
        <f>R53&amp;" "&amp;R54&amp;" "&amp;R55&amp;" "&amp;R56&amp;" "&amp;R57</f>
        <v>豬絞肉 結球白菜 乾香菇 胡蘿蔔 大蒜</v>
      </c>
      <c r="AG52" s="54" t="str">
        <f>U53&amp;" "&amp;U54&amp;" "&amp;U55&amp;" "&amp;U56&amp;" "&amp;U57</f>
        <v xml:space="preserve">蔬菜 大蒜   </v>
      </c>
      <c r="AH52" s="54" t="str">
        <f>X53&amp;" "&amp;X54&amp;" "&amp;X55&amp;" "&amp;X56&amp;" "&amp;X57</f>
        <v xml:space="preserve">金針菜乾 榨菜 薑 大骨 </v>
      </c>
      <c r="AI52" s="54"/>
    </row>
    <row r="53" spans="1:35" ht="15" customHeight="1">
      <c r="A53" s="32"/>
      <c r="B53" s="20"/>
      <c r="C53" s="20"/>
      <c r="D53" s="20"/>
      <c r="E53" s="20"/>
      <c r="F53" s="20"/>
      <c r="G53" s="20"/>
      <c r="H53" s="21"/>
      <c r="I53" s="33" t="s">
        <v>24</v>
      </c>
      <c r="J53" s="29">
        <v>7</v>
      </c>
      <c r="K53" s="24" t="s">
        <v>14</v>
      </c>
      <c r="L53" s="33" t="s">
        <v>132</v>
      </c>
      <c r="M53" s="29">
        <v>6</v>
      </c>
      <c r="N53" s="24" t="str">
        <f t="shared" si="2"/>
        <v>公斤</v>
      </c>
      <c r="O53" s="33" t="s">
        <v>210</v>
      </c>
      <c r="P53" s="29">
        <v>4</v>
      </c>
      <c r="Q53" s="24" t="str">
        <f t="shared" si="3"/>
        <v>公斤</v>
      </c>
      <c r="R53" s="34" t="s">
        <v>27</v>
      </c>
      <c r="S53" s="35">
        <v>1</v>
      </c>
      <c r="T53" s="28" t="str">
        <f t="shared" ref="T53:T57" si="24">IF(S53,"公斤","")</f>
        <v>公斤</v>
      </c>
      <c r="U53" s="35" t="s">
        <v>18</v>
      </c>
      <c r="V53" s="35">
        <v>7</v>
      </c>
      <c r="W53" s="28" t="str">
        <f t="shared" ref="W53:W57" si="25">IF(V53,"公斤","")</f>
        <v>公斤</v>
      </c>
      <c r="X53" s="33" t="s">
        <v>43</v>
      </c>
      <c r="Y53" s="29">
        <v>0.1</v>
      </c>
      <c r="Z53" s="30" t="str">
        <f t="shared" si="21"/>
        <v>公斤</v>
      </c>
      <c r="AA53" s="2"/>
      <c r="AB53" s="31"/>
      <c r="AC53" s="31"/>
      <c r="AD53" s="31"/>
      <c r="AE53" s="31"/>
      <c r="AF53" s="31"/>
      <c r="AG53" s="31"/>
      <c r="AH53" s="31"/>
      <c r="AI53" s="31"/>
    </row>
    <row r="54" spans="1:35" ht="15" customHeight="1">
      <c r="A54" s="32"/>
      <c r="B54" s="20"/>
      <c r="C54" s="20"/>
      <c r="D54" s="20"/>
      <c r="E54" s="20"/>
      <c r="F54" s="20"/>
      <c r="G54" s="20"/>
      <c r="H54" s="21"/>
      <c r="I54" s="33" t="s">
        <v>44</v>
      </c>
      <c r="J54" s="29">
        <v>3</v>
      </c>
      <c r="K54" s="24" t="s">
        <v>14</v>
      </c>
      <c r="L54" s="33"/>
      <c r="M54" s="29"/>
      <c r="N54" s="24" t="str">
        <f t="shared" si="2"/>
        <v/>
      </c>
      <c r="O54" s="33" t="s">
        <v>48</v>
      </c>
      <c r="P54" s="29">
        <v>1</v>
      </c>
      <c r="Q54" s="24" t="str">
        <f t="shared" si="3"/>
        <v>公斤</v>
      </c>
      <c r="R54" s="34" t="s">
        <v>76</v>
      </c>
      <c r="S54" s="35">
        <v>7</v>
      </c>
      <c r="T54" s="28" t="str">
        <f t="shared" si="24"/>
        <v>公斤</v>
      </c>
      <c r="U54" s="29" t="s">
        <v>32</v>
      </c>
      <c r="V54" s="29">
        <v>0.05</v>
      </c>
      <c r="W54" s="28" t="str">
        <f t="shared" si="25"/>
        <v>公斤</v>
      </c>
      <c r="X54" s="34" t="s">
        <v>47</v>
      </c>
      <c r="Y54" s="35">
        <v>1</v>
      </c>
      <c r="Z54" s="30" t="str">
        <f t="shared" si="21"/>
        <v>公斤</v>
      </c>
      <c r="AA54" s="2"/>
      <c r="AB54" s="31"/>
      <c r="AC54" s="31"/>
      <c r="AD54" s="31"/>
      <c r="AE54" s="31"/>
      <c r="AF54" s="31"/>
      <c r="AG54" s="31"/>
      <c r="AH54" s="31"/>
      <c r="AI54" s="31"/>
    </row>
    <row r="55" spans="1:35" ht="15" customHeight="1">
      <c r="A55" s="32"/>
      <c r="B55" s="20"/>
      <c r="C55" s="20"/>
      <c r="D55" s="20"/>
      <c r="E55" s="20"/>
      <c r="F55" s="20"/>
      <c r="G55" s="20"/>
      <c r="H55" s="21"/>
      <c r="I55" s="33"/>
      <c r="J55" s="29"/>
      <c r="K55" s="24"/>
      <c r="L55" s="33"/>
      <c r="M55" s="29"/>
      <c r="N55" s="24" t="str">
        <f t="shared" si="2"/>
        <v/>
      </c>
      <c r="O55" s="36" t="s">
        <v>133</v>
      </c>
      <c r="P55" s="29">
        <v>2</v>
      </c>
      <c r="Q55" s="24" t="str">
        <f t="shared" si="3"/>
        <v>公斤</v>
      </c>
      <c r="R55" s="34" t="s">
        <v>34</v>
      </c>
      <c r="S55" s="35">
        <v>0.01</v>
      </c>
      <c r="T55" s="28" t="str">
        <f t="shared" si="24"/>
        <v>公斤</v>
      </c>
      <c r="U55" s="29"/>
      <c r="V55" s="29"/>
      <c r="W55" s="28" t="str">
        <f t="shared" si="25"/>
        <v/>
      </c>
      <c r="X55" s="33" t="s">
        <v>35</v>
      </c>
      <c r="Y55" s="29">
        <v>0.05</v>
      </c>
      <c r="Z55" s="30" t="str">
        <f t="shared" si="21"/>
        <v>公斤</v>
      </c>
      <c r="AA55" s="2"/>
      <c r="AB55" s="31"/>
      <c r="AC55" s="31"/>
      <c r="AD55" s="31"/>
      <c r="AE55" s="31"/>
      <c r="AF55" s="31"/>
      <c r="AG55" s="31"/>
      <c r="AH55" s="31"/>
      <c r="AI55" s="31"/>
    </row>
    <row r="56" spans="1:35" ht="15" customHeight="1">
      <c r="A56" s="32"/>
      <c r="B56" s="20"/>
      <c r="C56" s="20"/>
      <c r="D56" s="20"/>
      <c r="E56" s="20"/>
      <c r="F56" s="20"/>
      <c r="G56" s="20"/>
      <c r="H56" s="21"/>
      <c r="I56" s="33"/>
      <c r="J56" s="29"/>
      <c r="K56" s="24"/>
      <c r="L56" s="33"/>
      <c r="M56" s="29"/>
      <c r="N56" s="24" t="str">
        <f t="shared" si="2"/>
        <v/>
      </c>
      <c r="O56" s="36" t="s">
        <v>102</v>
      </c>
      <c r="P56" s="29"/>
      <c r="Q56" s="24" t="str">
        <f t="shared" si="3"/>
        <v/>
      </c>
      <c r="R56" s="33" t="s">
        <v>37</v>
      </c>
      <c r="S56" s="35">
        <v>0.5</v>
      </c>
      <c r="T56" s="28" t="str">
        <f t="shared" si="24"/>
        <v>公斤</v>
      </c>
      <c r="U56" s="29"/>
      <c r="V56" s="29"/>
      <c r="W56" s="28" t="str">
        <f t="shared" si="25"/>
        <v/>
      </c>
      <c r="X56" s="33" t="s">
        <v>50</v>
      </c>
      <c r="Y56" s="29">
        <v>1</v>
      </c>
      <c r="Z56" s="30" t="str">
        <f t="shared" si="21"/>
        <v>公斤</v>
      </c>
      <c r="AA56" s="2"/>
      <c r="AB56" s="31"/>
      <c r="AC56" s="31"/>
      <c r="AD56" s="31"/>
      <c r="AE56" s="31"/>
      <c r="AF56" s="31"/>
      <c r="AG56" s="31"/>
      <c r="AH56" s="31"/>
      <c r="AI56" s="31"/>
    </row>
    <row r="57" spans="1:35" ht="15" customHeight="1" thickBot="1">
      <c r="A57" s="40"/>
      <c r="B57" s="5"/>
      <c r="C57" s="5"/>
      <c r="D57" s="5"/>
      <c r="E57" s="5"/>
      <c r="F57" s="5"/>
      <c r="G57" s="5"/>
      <c r="H57" s="21"/>
      <c r="I57" s="41"/>
      <c r="J57" s="42"/>
      <c r="K57" s="24"/>
      <c r="L57" s="41"/>
      <c r="M57" s="42"/>
      <c r="N57" s="24" t="str">
        <f t="shared" si="2"/>
        <v/>
      </c>
      <c r="O57" s="67"/>
      <c r="P57" s="55"/>
      <c r="Q57" s="24" t="str">
        <f t="shared" si="3"/>
        <v/>
      </c>
      <c r="R57" s="41" t="s">
        <v>32</v>
      </c>
      <c r="S57" s="42">
        <v>0.05</v>
      </c>
      <c r="T57" s="28" t="str">
        <f t="shared" si="24"/>
        <v>公斤</v>
      </c>
      <c r="U57" s="29"/>
      <c r="V57" s="29"/>
      <c r="W57" s="28" t="str">
        <f t="shared" si="25"/>
        <v/>
      </c>
      <c r="X57" s="41"/>
      <c r="Y57" s="42"/>
      <c r="Z57" s="30"/>
      <c r="AA57" s="57"/>
      <c r="AB57" s="58"/>
      <c r="AC57" s="58"/>
      <c r="AD57" s="58"/>
      <c r="AE57" s="58"/>
      <c r="AF57" s="58"/>
      <c r="AG57" s="58"/>
      <c r="AH57" s="58"/>
      <c r="AI57" s="58"/>
    </row>
    <row r="58" spans="1:35" ht="15" customHeight="1">
      <c r="A58" s="18" t="s">
        <v>134</v>
      </c>
      <c r="B58" s="19">
        <v>4</v>
      </c>
      <c r="C58" s="20">
        <v>2.2999999999999998</v>
      </c>
      <c r="D58" s="20">
        <v>2.5</v>
      </c>
      <c r="E58" s="20">
        <v>3</v>
      </c>
      <c r="F58" s="20"/>
      <c r="G58" s="20"/>
      <c r="H58" s="21">
        <f>B58*70+E58*45+D58*25+F58*150+G58*60+C58*75</f>
        <v>650</v>
      </c>
      <c r="I58" s="47" t="s">
        <v>135</v>
      </c>
      <c r="J58" s="48"/>
      <c r="K58" s="24"/>
      <c r="L58" s="25" t="s">
        <v>136</v>
      </c>
      <c r="M58" s="26"/>
      <c r="N58" s="24" t="str">
        <f t="shared" si="2"/>
        <v/>
      </c>
      <c r="O58" s="25" t="s">
        <v>137</v>
      </c>
      <c r="P58" s="26"/>
      <c r="Q58" s="24" t="str">
        <f t="shared" si="3"/>
        <v/>
      </c>
      <c r="R58" s="50" t="s">
        <v>138</v>
      </c>
      <c r="S58" s="26"/>
      <c r="T58" s="28"/>
      <c r="U58" s="29" t="s">
        <v>22</v>
      </c>
      <c r="V58" s="29"/>
      <c r="W58" s="24"/>
      <c r="X58" s="25" t="s">
        <v>139</v>
      </c>
      <c r="Y58" s="26"/>
      <c r="Z58" s="30" t="str">
        <f t="shared" ref="Z58:Z60" si="26">IF(S58,"公斤","")</f>
        <v/>
      </c>
      <c r="AA58" s="2"/>
      <c r="AB58" s="31" t="str">
        <f>A58</f>
        <v>M3</v>
      </c>
      <c r="AC58" s="31" t="str">
        <f>I59&amp;" "&amp;I60&amp;" "&amp;I61&amp;" "&amp;I62&amp;" "&amp;I63</f>
        <v xml:space="preserve">米粉    </v>
      </c>
      <c r="AD58" s="31" t="str">
        <f>L59&amp;" "&amp;L60&amp;" "&amp;L61&amp;" "&amp;L62&amp;" "&amp;L63</f>
        <v>豬後腿肉 洋蔥 芹菜 乾香茅 大蒜</v>
      </c>
      <c r="AE58" s="31" t="str">
        <f>O59&amp;" "&amp;O60&amp;" "&amp;O61&amp;" "&amp;O62&amp;" "&amp;O63</f>
        <v>豬絞肉 時蔬 魚露 紅蔥頭 大蒜</v>
      </c>
      <c r="AF58" s="31" t="str">
        <f>R59&amp;" "&amp;R60&amp;" "&amp;R61&amp;" "&amp;R62&amp;" "&amp;R63</f>
        <v>豆皮 綠豆芽 韮菜 胡蘿蔔 大蒜</v>
      </c>
      <c r="AG58" s="31" t="str">
        <f>U59&amp;" "&amp;U60&amp;" "&amp;U61&amp;" "&amp;U62&amp;" "&amp;U63</f>
        <v xml:space="preserve">蔬菜 大蒜   </v>
      </c>
      <c r="AH58" s="31" t="str">
        <f>X59&amp;" "&amp;X60&amp;" "&amp;X61&amp;" "&amp;X62&amp;" "&amp;X63</f>
        <v xml:space="preserve">魚丸 白蘿蔔   </v>
      </c>
      <c r="AI58" s="31"/>
    </row>
    <row r="59" spans="1:35" ht="15" customHeight="1">
      <c r="A59" s="32"/>
      <c r="B59" s="20"/>
      <c r="C59" s="20"/>
      <c r="D59" s="20"/>
      <c r="E59" s="20"/>
      <c r="F59" s="20"/>
      <c r="G59" s="20"/>
      <c r="H59" s="21"/>
      <c r="I59" s="33" t="s">
        <v>140</v>
      </c>
      <c r="J59" s="29">
        <v>6</v>
      </c>
      <c r="K59" s="24" t="s">
        <v>14</v>
      </c>
      <c r="L59" s="33" t="s">
        <v>60</v>
      </c>
      <c r="M59" s="29">
        <v>6</v>
      </c>
      <c r="N59" s="24" t="str">
        <f t="shared" si="2"/>
        <v>公斤</v>
      </c>
      <c r="O59" s="33" t="s">
        <v>27</v>
      </c>
      <c r="P59" s="29">
        <v>1</v>
      </c>
      <c r="Q59" s="24" t="str">
        <f t="shared" si="3"/>
        <v>公斤</v>
      </c>
      <c r="R59" s="34" t="s">
        <v>141</v>
      </c>
      <c r="S59" s="35">
        <v>0.3</v>
      </c>
      <c r="T59" s="28" t="str">
        <f t="shared" ref="T59:T63" si="27">IF(S59,"公斤","")</f>
        <v>公斤</v>
      </c>
      <c r="U59" s="35" t="s">
        <v>18</v>
      </c>
      <c r="V59" s="35">
        <v>7</v>
      </c>
      <c r="W59" s="28" t="str">
        <f t="shared" ref="W59:W63" si="28">IF(V59,"公斤","")</f>
        <v>公斤</v>
      </c>
      <c r="X59" s="33" t="s">
        <v>52</v>
      </c>
      <c r="Y59" s="29">
        <v>1</v>
      </c>
      <c r="Z59" s="30" t="str">
        <f t="shared" si="26"/>
        <v>公斤</v>
      </c>
      <c r="AA59" s="2"/>
      <c r="AB59" s="31"/>
      <c r="AC59" s="31"/>
      <c r="AD59" s="31"/>
      <c r="AE59" s="31"/>
      <c r="AF59" s="31"/>
      <c r="AG59" s="31"/>
      <c r="AH59" s="31"/>
      <c r="AI59" s="31"/>
    </row>
    <row r="60" spans="1:35" ht="15" customHeight="1">
      <c r="A60" s="32"/>
      <c r="B60" s="20"/>
      <c r="C60" s="20"/>
      <c r="D60" s="20"/>
      <c r="E60" s="20"/>
      <c r="F60" s="20"/>
      <c r="G60" s="20"/>
      <c r="H60" s="21"/>
      <c r="I60" s="33"/>
      <c r="J60" s="29"/>
      <c r="K60" s="24"/>
      <c r="L60" s="33" t="s">
        <v>48</v>
      </c>
      <c r="M60" s="29">
        <v>2</v>
      </c>
      <c r="N60" s="24" t="str">
        <f t="shared" si="2"/>
        <v>公斤</v>
      </c>
      <c r="O60" s="33" t="s">
        <v>22</v>
      </c>
      <c r="P60" s="29">
        <v>6</v>
      </c>
      <c r="Q60" s="24" t="str">
        <f t="shared" si="3"/>
        <v>公斤</v>
      </c>
      <c r="R60" s="34" t="s">
        <v>64</v>
      </c>
      <c r="S60" s="35">
        <v>5</v>
      </c>
      <c r="T60" s="28" t="str">
        <f t="shared" si="27"/>
        <v>公斤</v>
      </c>
      <c r="U60" s="29" t="s">
        <v>32</v>
      </c>
      <c r="V60" s="29">
        <v>0.05</v>
      </c>
      <c r="W60" s="28" t="str">
        <f t="shared" si="28"/>
        <v>公斤</v>
      </c>
      <c r="X60" s="33" t="s">
        <v>112</v>
      </c>
      <c r="Y60" s="29">
        <v>2</v>
      </c>
      <c r="Z60" s="30" t="str">
        <f t="shared" si="26"/>
        <v>公斤</v>
      </c>
      <c r="AA60" s="2"/>
      <c r="AB60" s="31"/>
      <c r="AC60" s="31"/>
      <c r="AD60" s="31"/>
      <c r="AE60" s="31"/>
      <c r="AF60" s="31"/>
      <c r="AG60" s="31"/>
      <c r="AH60" s="31"/>
      <c r="AI60" s="31"/>
    </row>
    <row r="61" spans="1:35" ht="15" customHeight="1">
      <c r="A61" s="32"/>
      <c r="B61" s="20"/>
      <c r="C61" s="20"/>
      <c r="D61" s="20"/>
      <c r="E61" s="20"/>
      <c r="F61" s="20"/>
      <c r="G61" s="20"/>
      <c r="H61" s="21"/>
      <c r="I61" s="33"/>
      <c r="J61" s="29"/>
      <c r="K61" s="24"/>
      <c r="L61" s="33" t="s">
        <v>142</v>
      </c>
      <c r="M61" s="29">
        <v>1</v>
      </c>
      <c r="N61" s="24" t="str">
        <f t="shared" si="2"/>
        <v>公斤</v>
      </c>
      <c r="O61" s="33" t="s">
        <v>54</v>
      </c>
      <c r="P61" s="29"/>
      <c r="Q61" s="24" t="str">
        <f t="shared" si="3"/>
        <v/>
      </c>
      <c r="R61" s="33" t="s">
        <v>67</v>
      </c>
      <c r="S61" s="29">
        <v>1</v>
      </c>
      <c r="T61" s="28" t="str">
        <f t="shared" si="27"/>
        <v>公斤</v>
      </c>
      <c r="U61" s="29"/>
      <c r="V61" s="29"/>
      <c r="W61" s="28" t="str">
        <f t="shared" si="28"/>
        <v/>
      </c>
      <c r="X61" s="33"/>
      <c r="Y61" s="29"/>
      <c r="Z61" s="30"/>
      <c r="AA61" s="2"/>
      <c r="AB61" s="31"/>
      <c r="AC61" s="31"/>
      <c r="AD61" s="31"/>
      <c r="AE61" s="31"/>
      <c r="AF61" s="31"/>
      <c r="AG61" s="31"/>
      <c r="AH61" s="31"/>
      <c r="AI61" s="31"/>
    </row>
    <row r="62" spans="1:35" ht="15" customHeight="1">
      <c r="A62" s="32"/>
      <c r="B62" s="20"/>
      <c r="C62" s="20"/>
      <c r="D62" s="20"/>
      <c r="E62" s="20"/>
      <c r="F62" s="20"/>
      <c r="G62" s="20"/>
      <c r="H62" s="21"/>
      <c r="I62" s="33"/>
      <c r="J62" s="29"/>
      <c r="K62" s="24"/>
      <c r="L62" s="33" t="s">
        <v>143</v>
      </c>
      <c r="M62" s="29"/>
      <c r="N62" s="24" t="str">
        <f t="shared" si="2"/>
        <v/>
      </c>
      <c r="O62" s="33" t="s">
        <v>144</v>
      </c>
      <c r="P62" s="29">
        <v>0.05</v>
      </c>
      <c r="Q62" s="24" t="str">
        <f t="shared" si="3"/>
        <v>公斤</v>
      </c>
      <c r="R62" s="33" t="s">
        <v>37</v>
      </c>
      <c r="S62" s="29">
        <v>0.5</v>
      </c>
      <c r="T62" s="28" t="str">
        <f t="shared" si="27"/>
        <v>公斤</v>
      </c>
      <c r="U62" s="29"/>
      <c r="V62" s="29"/>
      <c r="W62" s="28" t="str">
        <f t="shared" si="28"/>
        <v/>
      </c>
      <c r="X62" s="33"/>
      <c r="Y62" s="29"/>
      <c r="Z62" s="30"/>
      <c r="AA62" s="2"/>
      <c r="AB62" s="31"/>
      <c r="AC62" s="31"/>
      <c r="AD62" s="31"/>
      <c r="AE62" s="31"/>
      <c r="AF62" s="31"/>
      <c r="AG62" s="31"/>
      <c r="AH62" s="31"/>
      <c r="AI62" s="31"/>
    </row>
    <row r="63" spans="1:35" ht="15" customHeight="1" thickBot="1">
      <c r="A63" s="40"/>
      <c r="B63" s="5"/>
      <c r="C63" s="5"/>
      <c r="D63" s="5"/>
      <c r="E63" s="5"/>
      <c r="F63" s="5"/>
      <c r="G63" s="5"/>
      <c r="H63" s="21"/>
      <c r="I63" s="41"/>
      <c r="J63" s="42"/>
      <c r="K63" s="43"/>
      <c r="L63" s="41" t="s">
        <v>32</v>
      </c>
      <c r="M63" s="42">
        <v>0.05</v>
      </c>
      <c r="N63" s="24" t="str">
        <f t="shared" si="2"/>
        <v>公斤</v>
      </c>
      <c r="O63" s="41" t="s">
        <v>32</v>
      </c>
      <c r="P63" s="42">
        <v>0.05</v>
      </c>
      <c r="Q63" s="24" t="str">
        <f t="shared" si="3"/>
        <v>公斤</v>
      </c>
      <c r="R63" s="75" t="s">
        <v>32</v>
      </c>
      <c r="S63" s="76">
        <v>0.05</v>
      </c>
      <c r="T63" s="46" t="str">
        <f t="shared" si="27"/>
        <v>公斤</v>
      </c>
      <c r="U63" s="37"/>
      <c r="V63" s="37"/>
      <c r="W63" s="46" t="str">
        <f t="shared" si="28"/>
        <v/>
      </c>
      <c r="X63" s="41"/>
      <c r="Y63" s="42"/>
      <c r="Z63" s="30"/>
      <c r="AA63" s="2"/>
      <c r="AB63" s="31"/>
      <c r="AC63" s="31"/>
      <c r="AD63" s="31"/>
      <c r="AE63" s="31"/>
      <c r="AF63" s="31"/>
      <c r="AG63" s="31"/>
      <c r="AH63" s="31"/>
      <c r="AI63" s="31"/>
    </row>
    <row r="64" spans="1:35" ht="15" customHeight="1">
      <c r="A64" s="18" t="s">
        <v>145</v>
      </c>
      <c r="B64" s="19">
        <v>5.7</v>
      </c>
      <c r="C64" s="20">
        <v>2.5</v>
      </c>
      <c r="D64" s="20">
        <v>1.3</v>
      </c>
      <c r="E64" s="20">
        <v>3</v>
      </c>
      <c r="F64" s="20"/>
      <c r="G64" s="20"/>
      <c r="H64" s="21">
        <f>B64*70+E64*45+D64*25+F64*150+G64*60+C64*75</f>
        <v>754</v>
      </c>
      <c r="I64" s="47" t="s">
        <v>38</v>
      </c>
      <c r="J64" s="48"/>
      <c r="K64" s="49"/>
      <c r="L64" s="125" t="s">
        <v>206</v>
      </c>
      <c r="M64" s="26"/>
      <c r="N64" s="24" t="str">
        <f t="shared" si="2"/>
        <v/>
      </c>
      <c r="O64" s="62" t="s">
        <v>211</v>
      </c>
      <c r="P64" s="26"/>
      <c r="Q64" s="24" t="str">
        <f t="shared" si="3"/>
        <v/>
      </c>
      <c r="R64" s="50" t="s">
        <v>146</v>
      </c>
      <c r="S64" s="26"/>
      <c r="T64" s="51"/>
      <c r="U64" s="52" t="s">
        <v>22</v>
      </c>
      <c r="V64" s="52"/>
      <c r="W64" s="49"/>
      <c r="X64" s="47" t="s">
        <v>147</v>
      </c>
      <c r="Y64" s="61"/>
      <c r="Z64" s="30" t="str">
        <f t="shared" ref="Z64:Z65" si="29">IF(S64,"公斤","")</f>
        <v/>
      </c>
      <c r="AA64" s="53"/>
      <c r="AB64" s="54" t="str">
        <f>A64</f>
        <v>M4</v>
      </c>
      <c r="AC64" s="54" t="str">
        <f>I65&amp;" "&amp;I66&amp;" "&amp;I67&amp;" "&amp;I68&amp;" "&amp;I69</f>
        <v xml:space="preserve">米 糙米   </v>
      </c>
      <c r="AD64" s="54" t="str">
        <f>L65&amp;" "&amp;L66&amp;" "&amp;L67&amp;" "&amp;L68&amp;" "&amp;L69</f>
        <v>鮮魚丁 馬鈴薯 洋蔥 胡蘿蔔 咖哩粉</v>
      </c>
      <c r="AE64" s="54" t="str">
        <f>O65&amp;" "&amp;O66&amp;" "&amp;O67&amp;" "&amp;O68&amp;" "&amp;O69</f>
        <v xml:space="preserve">肉絲 冷凍菜豆(莢) 大蒜  </v>
      </c>
      <c r="AF64" s="54" t="str">
        <f>R65&amp;" "&amp;R66&amp;" "&amp;R67&amp;" "&amp;R68&amp;" "&amp;R69</f>
        <v xml:space="preserve">豆干 芝麻(熟)   </v>
      </c>
      <c r="AG64" s="54" t="str">
        <f>U65&amp;" "&amp;U66&amp;" "&amp;U67&amp;" "&amp;U68&amp;" "&amp;U69</f>
        <v xml:space="preserve">蔬菜 大蒜   </v>
      </c>
      <c r="AH64" s="54" t="str">
        <f>X65&amp;" "&amp;X66&amp;" "&amp;X67&amp;" "&amp;X68&amp;" "&amp;X69</f>
        <v xml:space="preserve">仙草凍 二砂糖   </v>
      </c>
      <c r="AI64" s="54"/>
    </row>
    <row r="65" spans="1:35" ht="15" customHeight="1">
      <c r="A65" s="32"/>
      <c r="B65" s="20"/>
      <c r="C65" s="20"/>
      <c r="D65" s="20"/>
      <c r="E65" s="20"/>
      <c r="F65" s="20"/>
      <c r="G65" s="20"/>
      <c r="H65" s="21"/>
      <c r="I65" s="33" t="s">
        <v>24</v>
      </c>
      <c r="J65" s="29">
        <v>7</v>
      </c>
      <c r="K65" s="24" t="s">
        <v>14</v>
      </c>
      <c r="L65" s="33" t="s">
        <v>207</v>
      </c>
      <c r="M65" s="29">
        <v>6.5</v>
      </c>
      <c r="N65" s="24" t="str">
        <f t="shared" si="2"/>
        <v>公斤</v>
      </c>
      <c r="O65" s="64" t="s">
        <v>212</v>
      </c>
      <c r="P65" s="24">
        <v>1</v>
      </c>
      <c r="Q65" s="24" t="str">
        <f t="shared" si="3"/>
        <v>公斤</v>
      </c>
      <c r="R65" s="34" t="s">
        <v>42</v>
      </c>
      <c r="S65" s="35">
        <v>5</v>
      </c>
      <c r="T65" s="28" t="str">
        <f t="shared" ref="T65:T69" si="30">IF(S65,"公斤","")</f>
        <v>公斤</v>
      </c>
      <c r="U65" s="35" t="s">
        <v>18</v>
      </c>
      <c r="V65" s="35">
        <v>7</v>
      </c>
      <c r="W65" s="28" t="str">
        <f t="shared" ref="W65:W69" si="31">IF(V65,"公斤","")</f>
        <v>公斤</v>
      </c>
      <c r="X65" s="33" t="s">
        <v>148</v>
      </c>
      <c r="Y65" s="29">
        <v>6</v>
      </c>
      <c r="Z65" s="30" t="str">
        <f t="shared" si="29"/>
        <v>公斤</v>
      </c>
      <c r="AA65" s="2"/>
      <c r="AB65" s="31"/>
      <c r="AC65" s="31"/>
      <c r="AD65" s="31"/>
      <c r="AE65" s="31"/>
      <c r="AF65" s="31"/>
      <c r="AG65" s="31"/>
      <c r="AH65" s="31"/>
      <c r="AI65" s="31"/>
    </row>
    <row r="66" spans="1:35" ht="15" customHeight="1">
      <c r="A66" s="32"/>
      <c r="B66" s="20"/>
      <c r="C66" s="20"/>
      <c r="D66" s="20"/>
      <c r="E66" s="20"/>
      <c r="F66" s="20"/>
      <c r="G66" s="20"/>
      <c r="H66" s="21"/>
      <c r="I66" s="33" t="s">
        <v>44</v>
      </c>
      <c r="J66" s="29">
        <v>3</v>
      </c>
      <c r="K66" s="24" t="s">
        <v>14</v>
      </c>
      <c r="L66" s="33" t="s">
        <v>45</v>
      </c>
      <c r="M66" s="29">
        <v>3.5</v>
      </c>
      <c r="N66" s="24" t="str">
        <f t="shared" si="2"/>
        <v>公斤</v>
      </c>
      <c r="O66" s="33" t="s">
        <v>31</v>
      </c>
      <c r="P66" s="24">
        <v>5</v>
      </c>
      <c r="Q66" s="24" t="str">
        <f t="shared" si="3"/>
        <v>公斤</v>
      </c>
      <c r="R66" s="34" t="s">
        <v>149</v>
      </c>
      <c r="S66" s="35"/>
      <c r="T66" s="28" t="str">
        <f t="shared" si="30"/>
        <v/>
      </c>
      <c r="U66" s="29" t="s">
        <v>32</v>
      </c>
      <c r="V66" s="29">
        <v>0.05</v>
      </c>
      <c r="W66" s="28" t="str">
        <f t="shared" si="31"/>
        <v>公斤</v>
      </c>
      <c r="X66" s="34" t="s">
        <v>66</v>
      </c>
      <c r="Y66" s="29">
        <v>1</v>
      </c>
      <c r="Z66" s="24" t="s">
        <v>14</v>
      </c>
      <c r="AA66" s="2"/>
      <c r="AB66" s="31"/>
      <c r="AC66" s="31"/>
      <c r="AD66" s="31"/>
      <c r="AE66" s="31"/>
      <c r="AF66" s="31"/>
      <c r="AG66" s="31"/>
      <c r="AH66" s="31"/>
      <c r="AI66" s="31"/>
    </row>
    <row r="67" spans="1:35" ht="15" customHeight="1">
      <c r="A67" s="32"/>
      <c r="B67" s="20"/>
      <c r="C67" s="20"/>
      <c r="D67" s="20"/>
      <c r="E67" s="20"/>
      <c r="F67" s="20"/>
      <c r="G67" s="20"/>
      <c r="H67" s="21"/>
      <c r="I67" s="33"/>
      <c r="J67" s="29"/>
      <c r="K67" s="24"/>
      <c r="L67" s="33" t="s">
        <v>48</v>
      </c>
      <c r="M67" s="29">
        <v>1</v>
      </c>
      <c r="N67" s="24" t="str">
        <f t="shared" si="2"/>
        <v>公斤</v>
      </c>
      <c r="O67" s="64" t="s">
        <v>32</v>
      </c>
      <c r="P67" s="24">
        <v>0.05</v>
      </c>
      <c r="Q67" s="24" t="str">
        <f t="shared" si="3"/>
        <v>公斤</v>
      </c>
      <c r="R67" s="34"/>
      <c r="S67" s="35"/>
      <c r="T67" s="28" t="str">
        <f t="shared" si="30"/>
        <v/>
      </c>
      <c r="U67" s="29"/>
      <c r="V67" s="29"/>
      <c r="W67" s="28" t="str">
        <f t="shared" si="31"/>
        <v/>
      </c>
      <c r="X67" s="33"/>
      <c r="Y67" s="29"/>
      <c r="Z67" s="30" t="str">
        <f t="shared" ref="Z67:Z72" si="32">IF(S67,"公斤","")</f>
        <v/>
      </c>
      <c r="AA67" s="2"/>
      <c r="AB67" s="31"/>
      <c r="AC67" s="31"/>
      <c r="AD67" s="31"/>
      <c r="AE67" s="31"/>
      <c r="AF67" s="31"/>
      <c r="AG67" s="31"/>
      <c r="AH67" s="31"/>
      <c r="AI67" s="31"/>
    </row>
    <row r="68" spans="1:35" ht="15" customHeight="1">
      <c r="A68" s="32"/>
      <c r="B68" s="20"/>
      <c r="C68" s="20"/>
      <c r="D68" s="20"/>
      <c r="E68" s="20"/>
      <c r="F68" s="20"/>
      <c r="G68" s="20"/>
      <c r="H68" s="21"/>
      <c r="I68" s="33"/>
      <c r="J68" s="29"/>
      <c r="K68" s="24"/>
      <c r="L68" s="33" t="s">
        <v>37</v>
      </c>
      <c r="M68" s="29">
        <v>1</v>
      </c>
      <c r="N68" s="24" t="str">
        <f t="shared" si="2"/>
        <v>公斤</v>
      </c>
      <c r="O68" s="64"/>
      <c r="P68" s="24"/>
      <c r="Q68" s="24" t="str">
        <f t="shared" si="3"/>
        <v/>
      </c>
      <c r="R68" s="33"/>
      <c r="S68" s="29"/>
      <c r="T68" s="28" t="str">
        <f t="shared" si="30"/>
        <v/>
      </c>
      <c r="U68" s="29"/>
      <c r="V68" s="29"/>
      <c r="W68" s="28" t="str">
        <f t="shared" si="31"/>
        <v/>
      </c>
      <c r="X68" s="33"/>
      <c r="Y68" s="29"/>
      <c r="Z68" s="30" t="str">
        <f t="shared" si="32"/>
        <v/>
      </c>
      <c r="AA68" s="2"/>
      <c r="AB68" s="31"/>
      <c r="AC68" s="31"/>
      <c r="AD68" s="31"/>
      <c r="AE68" s="31"/>
      <c r="AF68" s="31"/>
      <c r="AG68" s="31"/>
      <c r="AH68" s="31"/>
      <c r="AI68" s="31"/>
    </row>
    <row r="69" spans="1:35" ht="15" customHeight="1" thickBot="1">
      <c r="A69" s="40"/>
      <c r="B69" s="5"/>
      <c r="C69" s="5"/>
      <c r="D69" s="5"/>
      <c r="E69" s="5"/>
      <c r="F69" s="5"/>
      <c r="G69" s="5"/>
      <c r="H69" s="21"/>
      <c r="I69" s="41"/>
      <c r="J69" s="42"/>
      <c r="K69" s="55"/>
      <c r="L69" s="41" t="s">
        <v>51</v>
      </c>
      <c r="M69" s="42"/>
      <c r="N69" s="24" t="str">
        <f t="shared" si="2"/>
        <v/>
      </c>
      <c r="O69" s="77"/>
      <c r="P69" s="78"/>
      <c r="Q69" s="24" t="str">
        <f t="shared" si="3"/>
        <v/>
      </c>
      <c r="R69" s="41"/>
      <c r="S69" s="42"/>
      <c r="T69" s="56" t="str">
        <f t="shared" si="30"/>
        <v/>
      </c>
      <c r="U69" s="42"/>
      <c r="V69" s="42"/>
      <c r="W69" s="56" t="str">
        <f t="shared" si="31"/>
        <v/>
      </c>
      <c r="X69" s="41"/>
      <c r="Y69" s="42"/>
      <c r="Z69" s="30" t="str">
        <f t="shared" si="32"/>
        <v/>
      </c>
      <c r="AA69" s="57"/>
      <c r="AB69" s="58"/>
      <c r="AC69" s="58"/>
      <c r="AD69" s="58"/>
      <c r="AE69" s="58"/>
      <c r="AF69" s="58"/>
      <c r="AG69" s="58"/>
      <c r="AH69" s="58"/>
      <c r="AI69" s="58"/>
    </row>
    <row r="70" spans="1:35" ht="15" customHeight="1">
      <c r="A70" s="18" t="s">
        <v>150</v>
      </c>
      <c r="B70" s="19">
        <v>5.6</v>
      </c>
      <c r="C70" s="20">
        <v>2.8</v>
      </c>
      <c r="D70" s="20">
        <v>2.1</v>
      </c>
      <c r="E70" s="20">
        <v>3.2</v>
      </c>
      <c r="F70" s="20"/>
      <c r="G70" s="20"/>
      <c r="H70" s="21">
        <f>B70*70+E70*45+D70*25+F70*150+G70*60+C70*75</f>
        <v>798.5</v>
      </c>
      <c r="I70" s="47" t="s">
        <v>151</v>
      </c>
      <c r="J70" s="48"/>
      <c r="K70" s="59"/>
      <c r="L70" s="25" t="s">
        <v>78</v>
      </c>
      <c r="M70" s="26"/>
      <c r="N70" s="24" t="str">
        <f t="shared" ref="N70:N105" si="33">IF(M70,"公斤","")</f>
        <v/>
      </c>
      <c r="O70" s="47" t="s">
        <v>153</v>
      </c>
      <c r="P70" s="68"/>
      <c r="Q70" s="24" t="str">
        <f t="shared" ref="Q70:Q105" si="34">IF(P70,"公斤","")</f>
        <v/>
      </c>
      <c r="R70" s="69" t="s">
        <v>154</v>
      </c>
      <c r="S70" s="68"/>
      <c r="T70" s="60"/>
      <c r="U70" s="13" t="s">
        <v>22</v>
      </c>
      <c r="V70" s="13"/>
      <c r="W70" s="59"/>
      <c r="X70" s="47" t="s">
        <v>23</v>
      </c>
      <c r="Y70" s="68"/>
      <c r="Z70" s="30" t="str">
        <f t="shared" si="32"/>
        <v/>
      </c>
      <c r="AA70" s="2"/>
      <c r="AB70" s="31" t="str">
        <f>A70</f>
        <v>M5</v>
      </c>
      <c r="AC70" s="31" t="str">
        <f>I71&amp;" "&amp;I72&amp;" "&amp;I73&amp;" "&amp;I74&amp;" "&amp;I75</f>
        <v xml:space="preserve">米 黑糯米   </v>
      </c>
      <c r="AD70" s="31" t="str">
        <f>L71&amp;" "&amp;L72&amp;" "&amp;L73&amp;" "&amp;L74&amp;" "&amp;L75</f>
        <v>豬絞肉 花生麵筋罐頭 麵筋 大蒜 胡蘿蔔</v>
      </c>
      <c r="AE70" s="31" t="str">
        <f>O71&amp;" "&amp;O72&amp;" "&amp;O73&amp;" "&amp;O74&amp;" "&amp;O75</f>
        <v xml:space="preserve">甘藍 培根 大蒜  </v>
      </c>
      <c r="AF70" s="31" t="str">
        <f>R71&amp;" "&amp;R72&amp;" "&amp;R73&amp;" "&amp;R74&amp;" "&amp;R75</f>
        <v xml:space="preserve">四角油豆腐 白蘿蔔 醬油 紅砂糖 </v>
      </c>
      <c r="AG70" s="31" t="str">
        <f>U71&amp;" "&amp;U72&amp;" "&amp;U73&amp;" "&amp;U74&amp;" "&amp;U75</f>
        <v xml:space="preserve">蔬菜 大蒜   </v>
      </c>
      <c r="AH70" s="31" t="str">
        <f>X71&amp;" "&amp;X72&amp;" "&amp;X73&amp;" "&amp;X74&amp;" "&amp;X75</f>
        <v xml:space="preserve">乾裙帶菜 味噌 薑 柴魚片 </v>
      </c>
      <c r="AI70" s="31"/>
    </row>
    <row r="71" spans="1:35" ht="15" customHeight="1">
      <c r="A71" s="32"/>
      <c r="B71" s="20"/>
      <c r="C71" s="20"/>
      <c r="D71" s="20"/>
      <c r="E71" s="20"/>
      <c r="F71" s="20"/>
      <c r="G71" s="20"/>
      <c r="H71" s="21"/>
      <c r="I71" s="33" t="s">
        <v>24</v>
      </c>
      <c r="J71" s="29">
        <v>10</v>
      </c>
      <c r="K71" s="24" t="s">
        <v>14</v>
      </c>
      <c r="L71" s="33" t="s">
        <v>27</v>
      </c>
      <c r="M71" s="29">
        <v>6</v>
      </c>
      <c r="N71" s="24" t="str">
        <f t="shared" si="33"/>
        <v>公斤</v>
      </c>
      <c r="O71" s="33" t="s">
        <v>46</v>
      </c>
      <c r="P71" s="29">
        <v>6</v>
      </c>
      <c r="Q71" s="24" t="str">
        <f t="shared" si="34"/>
        <v>公斤</v>
      </c>
      <c r="R71" s="34" t="s">
        <v>61</v>
      </c>
      <c r="S71" s="35">
        <v>3</v>
      </c>
      <c r="T71" s="28" t="str">
        <f t="shared" ref="T71:T75" si="35">IF(S71,"公斤","")</f>
        <v>公斤</v>
      </c>
      <c r="U71" s="35" t="s">
        <v>18</v>
      </c>
      <c r="V71" s="35">
        <v>7</v>
      </c>
      <c r="W71" s="28" t="str">
        <f t="shared" ref="W71:W75" si="36">IF(V71,"公斤","")</f>
        <v>公斤</v>
      </c>
      <c r="X71" s="33" t="s">
        <v>28</v>
      </c>
      <c r="Y71" s="29">
        <v>0.2</v>
      </c>
      <c r="Z71" s="30" t="str">
        <f t="shared" si="32"/>
        <v>公斤</v>
      </c>
      <c r="AA71" s="2"/>
      <c r="AB71" s="31"/>
      <c r="AC71" s="31"/>
      <c r="AD71" s="31"/>
      <c r="AE71" s="31"/>
      <c r="AF71" s="31"/>
      <c r="AG71" s="31"/>
      <c r="AH71" s="31"/>
      <c r="AI71" s="31"/>
    </row>
    <row r="72" spans="1:35" ht="15" customHeight="1">
      <c r="A72" s="32"/>
      <c r="B72" s="20"/>
      <c r="C72" s="20"/>
      <c r="D72" s="20"/>
      <c r="E72" s="20"/>
      <c r="F72" s="20"/>
      <c r="G72" s="20"/>
      <c r="H72" s="21"/>
      <c r="I72" s="33" t="s">
        <v>155</v>
      </c>
      <c r="J72" s="29">
        <v>0.4</v>
      </c>
      <c r="K72" s="24" t="s">
        <v>14</v>
      </c>
      <c r="L72" s="33" t="s">
        <v>208</v>
      </c>
      <c r="M72" s="29">
        <v>0.1</v>
      </c>
      <c r="N72" s="24" t="str">
        <f t="shared" si="33"/>
        <v>公斤</v>
      </c>
      <c r="O72" s="33" t="s">
        <v>156</v>
      </c>
      <c r="P72" s="29">
        <v>0.6</v>
      </c>
      <c r="Q72" s="24" t="str">
        <f t="shared" si="34"/>
        <v>公斤</v>
      </c>
      <c r="R72" s="34" t="s">
        <v>112</v>
      </c>
      <c r="S72" s="35">
        <v>3</v>
      </c>
      <c r="T72" s="28" t="str">
        <f t="shared" si="35"/>
        <v>公斤</v>
      </c>
      <c r="U72" s="29" t="s">
        <v>32</v>
      </c>
      <c r="V72" s="29">
        <v>0.05</v>
      </c>
      <c r="W72" s="28" t="str">
        <f t="shared" si="36"/>
        <v>公斤</v>
      </c>
      <c r="X72" s="34" t="s">
        <v>33</v>
      </c>
      <c r="Y72" s="29">
        <v>0.1</v>
      </c>
      <c r="Z72" s="30" t="str">
        <f t="shared" si="32"/>
        <v>公斤</v>
      </c>
      <c r="AA72" s="2"/>
      <c r="AB72" s="31"/>
      <c r="AC72" s="31"/>
      <c r="AD72" s="31"/>
      <c r="AE72" s="31"/>
      <c r="AF72" s="31"/>
      <c r="AG72" s="31"/>
      <c r="AH72" s="31"/>
      <c r="AI72" s="31"/>
    </row>
    <row r="73" spans="1:35" ht="15" customHeight="1">
      <c r="A73" s="32"/>
      <c r="B73" s="20"/>
      <c r="C73" s="20"/>
      <c r="D73" s="20"/>
      <c r="E73" s="20"/>
      <c r="F73" s="20"/>
      <c r="G73" s="20"/>
      <c r="H73" s="21"/>
      <c r="I73" s="33"/>
      <c r="J73" s="29"/>
      <c r="K73" s="24"/>
      <c r="L73" s="33" t="s">
        <v>84</v>
      </c>
      <c r="M73" s="29">
        <v>0.5</v>
      </c>
      <c r="N73" s="24" t="str">
        <f t="shared" si="33"/>
        <v>公斤</v>
      </c>
      <c r="O73" s="33" t="s">
        <v>32</v>
      </c>
      <c r="P73" s="29">
        <v>0.05</v>
      </c>
      <c r="Q73" s="24" t="str">
        <f t="shared" si="34"/>
        <v>公斤</v>
      </c>
      <c r="R73" s="34" t="s">
        <v>122</v>
      </c>
      <c r="S73" s="35"/>
      <c r="T73" s="28" t="str">
        <f t="shared" si="35"/>
        <v/>
      </c>
      <c r="U73" s="29"/>
      <c r="V73" s="29"/>
      <c r="W73" s="28" t="str">
        <f t="shared" si="36"/>
        <v/>
      </c>
      <c r="X73" s="33" t="s">
        <v>35</v>
      </c>
      <c r="Y73" s="29">
        <v>0.05</v>
      </c>
      <c r="Z73" s="30" t="s">
        <v>14</v>
      </c>
      <c r="AA73" s="2"/>
      <c r="AB73" s="31"/>
      <c r="AC73" s="31"/>
      <c r="AD73" s="31"/>
      <c r="AE73" s="31"/>
      <c r="AF73" s="31"/>
      <c r="AG73" s="31"/>
      <c r="AH73" s="31"/>
      <c r="AI73" s="31"/>
    </row>
    <row r="74" spans="1:35" ht="15" customHeight="1">
      <c r="A74" s="32"/>
      <c r="B74" s="20"/>
      <c r="C74" s="20"/>
      <c r="D74" s="20"/>
      <c r="E74" s="20"/>
      <c r="F74" s="20"/>
      <c r="G74" s="20"/>
      <c r="H74" s="21"/>
      <c r="I74" s="33"/>
      <c r="J74" s="29"/>
      <c r="K74" s="24"/>
      <c r="L74" s="33" t="s">
        <v>32</v>
      </c>
      <c r="M74" s="29">
        <v>0.05</v>
      </c>
      <c r="N74" s="24" t="str">
        <f t="shared" si="33"/>
        <v>公斤</v>
      </c>
      <c r="O74" s="33"/>
      <c r="P74" s="29"/>
      <c r="Q74" s="24" t="str">
        <f t="shared" si="34"/>
        <v/>
      </c>
      <c r="R74" s="33" t="s">
        <v>157</v>
      </c>
      <c r="S74" s="29"/>
      <c r="T74" s="28" t="str">
        <f t="shared" si="35"/>
        <v/>
      </c>
      <c r="U74" s="29"/>
      <c r="V74" s="29"/>
      <c r="W74" s="28" t="str">
        <f t="shared" si="36"/>
        <v/>
      </c>
      <c r="X74" s="33" t="s">
        <v>36</v>
      </c>
      <c r="Y74" s="29"/>
      <c r="Z74" s="30" t="str">
        <f t="shared" ref="Z74:Z79" si="37">IF(S74,"公斤","")</f>
        <v/>
      </c>
      <c r="AA74" s="2"/>
      <c r="AB74" s="31"/>
      <c r="AC74" s="31"/>
      <c r="AD74" s="31"/>
      <c r="AE74" s="31"/>
      <c r="AF74" s="31"/>
      <c r="AG74" s="31"/>
      <c r="AH74" s="31"/>
      <c r="AI74" s="31"/>
    </row>
    <row r="75" spans="1:35" ht="15" customHeight="1" thickBot="1">
      <c r="A75" s="40"/>
      <c r="B75" s="5"/>
      <c r="C75" s="5"/>
      <c r="D75" s="5"/>
      <c r="E75" s="5"/>
      <c r="F75" s="5"/>
      <c r="G75" s="5"/>
      <c r="H75" s="21"/>
      <c r="I75" s="75"/>
      <c r="J75" s="76"/>
      <c r="K75" s="43"/>
      <c r="L75" s="41" t="s">
        <v>37</v>
      </c>
      <c r="M75" s="42">
        <v>1</v>
      </c>
      <c r="N75" s="24" t="str">
        <f t="shared" si="33"/>
        <v>公斤</v>
      </c>
      <c r="O75" s="75"/>
      <c r="P75" s="76"/>
      <c r="Q75" s="24" t="str">
        <f t="shared" si="34"/>
        <v/>
      </c>
      <c r="R75" s="75"/>
      <c r="S75" s="76"/>
      <c r="T75" s="46" t="str">
        <f t="shared" si="35"/>
        <v/>
      </c>
      <c r="U75" s="37"/>
      <c r="V75" s="37"/>
      <c r="W75" s="46" t="str">
        <f t="shared" si="36"/>
        <v/>
      </c>
      <c r="X75" s="75"/>
      <c r="Y75" s="76"/>
      <c r="Z75" s="30" t="str">
        <f t="shared" si="37"/>
        <v/>
      </c>
      <c r="AA75" s="2"/>
      <c r="AB75" s="2"/>
      <c r="AC75" s="31"/>
      <c r="AD75" s="2"/>
      <c r="AE75" s="2"/>
      <c r="AF75" s="2"/>
      <c r="AG75" s="2"/>
      <c r="AH75" s="2"/>
      <c r="AI75" s="2"/>
    </row>
    <row r="76" spans="1:35" ht="15" customHeight="1">
      <c r="A76" s="18" t="s">
        <v>158</v>
      </c>
      <c r="B76" s="79">
        <v>5</v>
      </c>
      <c r="C76" s="80">
        <v>2.6</v>
      </c>
      <c r="D76" s="80">
        <v>2.2000000000000002</v>
      </c>
      <c r="E76" s="80">
        <v>3</v>
      </c>
      <c r="F76" s="80"/>
      <c r="G76" s="80"/>
      <c r="H76" s="80">
        <v>735</v>
      </c>
      <c r="I76" s="47" t="s">
        <v>20</v>
      </c>
      <c r="J76" s="48"/>
      <c r="K76" s="49"/>
      <c r="L76" s="47" t="s">
        <v>159</v>
      </c>
      <c r="M76" s="68"/>
      <c r="N76" s="24" t="str">
        <f t="shared" si="33"/>
        <v/>
      </c>
      <c r="O76" s="47" t="s">
        <v>160</v>
      </c>
      <c r="P76" s="68"/>
      <c r="Q76" s="24" t="str">
        <f t="shared" si="34"/>
        <v/>
      </c>
      <c r="R76" s="69" t="s">
        <v>39</v>
      </c>
      <c r="S76" s="68"/>
      <c r="T76" s="51"/>
      <c r="U76" s="52" t="s">
        <v>22</v>
      </c>
      <c r="V76" s="52"/>
      <c r="W76" s="49"/>
      <c r="X76" s="47" t="s">
        <v>161</v>
      </c>
      <c r="Y76" s="68"/>
      <c r="Z76" s="30" t="str">
        <f t="shared" si="37"/>
        <v/>
      </c>
      <c r="AA76" s="53"/>
      <c r="AB76" s="54" t="str">
        <f>A76</f>
        <v>N1</v>
      </c>
      <c r="AC76" s="54" t="str">
        <f>I77&amp;" "&amp;I78&amp;" "&amp;I79&amp;" "&amp;I80&amp;" "&amp;I81</f>
        <v xml:space="preserve">米    </v>
      </c>
      <c r="AD76" s="54" t="str">
        <f>L77&amp;" "&amp;L78&amp;" "&amp;L79&amp;" "&amp;L80&amp;" "&amp;L81</f>
        <v xml:space="preserve">豬後腿肉 洋蔥 胡蘿蔔 黑胡椒粒 </v>
      </c>
      <c r="AE76" s="54" t="str">
        <f>O77&amp;" "&amp;O78&amp;" "&amp;O79&amp;" "&amp;O80&amp;" "&amp;O81</f>
        <v xml:space="preserve">豆干 甘藍 乾木耳 大蒜 </v>
      </c>
      <c r="AF76" s="54" t="str">
        <f>R77&amp;" "&amp;R78&amp;" "&amp;R79&amp;" "&amp;R80&amp;" "&amp;R81</f>
        <v xml:space="preserve">雞蛋 豆薯 大蒜  </v>
      </c>
      <c r="AG76" s="54" t="str">
        <f>U77&amp;" "&amp;U78&amp;" "&amp;U79&amp;" "&amp;U80&amp;" "&amp;U81</f>
        <v xml:space="preserve">蔬菜 大蒜   </v>
      </c>
      <c r="AH76" s="54" t="str">
        <f>X77&amp;" "&amp;X78&amp;" "&amp;X79&amp;" "&amp;X80&amp;" "&amp;X81</f>
        <v xml:space="preserve">金針菇 時蔬 薑 大骨 </v>
      </c>
      <c r="AI76" s="54"/>
    </row>
    <row r="77" spans="1:35" ht="15" customHeight="1">
      <c r="A77" s="32"/>
      <c r="B77" s="81"/>
      <c r="C77" s="82"/>
      <c r="D77" s="82"/>
      <c r="E77" s="82"/>
      <c r="F77" s="82"/>
      <c r="G77" s="82"/>
      <c r="H77" s="82"/>
      <c r="I77" s="33" t="s">
        <v>24</v>
      </c>
      <c r="J77" s="29">
        <v>10</v>
      </c>
      <c r="K77" s="24" t="s">
        <v>14</v>
      </c>
      <c r="L77" s="33" t="s">
        <v>60</v>
      </c>
      <c r="M77" s="29">
        <v>6</v>
      </c>
      <c r="N77" s="24" t="str">
        <f t="shared" si="33"/>
        <v>公斤</v>
      </c>
      <c r="O77" s="33" t="s">
        <v>42</v>
      </c>
      <c r="P77" s="29">
        <v>2.7</v>
      </c>
      <c r="Q77" s="24" t="str">
        <f t="shared" si="34"/>
        <v>公斤</v>
      </c>
      <c r="R77" s="34" t="s">
        <v>41</v>
      </c>
      <c r="S77" s="35">
        <v>1.1000000000000001</v>
      </c>
      <c r="T77" s="28" t="str">
        <f t="shared" ref="T77:T81" si="38">IF(S77,"公斤","")</f>
        <v>公斤</v>
      </c>
      <c r="U77" s="35" t="s">
        <v>18</v>
      </c>
      <c r="V77" s="35">
        <v>7</v>
      </c>
      <c r="W77" s="28" t="str">
        <f t="shared" ref="W77:W81" si="39">IF(V77,"公斤","")</f>
        <v>公斤</v>
      </c>
      <c r="X77" s="34" t="s">
        <v>30</v>
      </c>
      <c r="Y77" s="35">
        <v>1</v>
      </c>
      <c r="Z77" s="30" t="str">
        <f t="shared" si="37"/>
        <v>公斤</v>
      </c>
      <c r="AA77" s="2"/>
      <c r="AB77" s="31"/>
      <c r="AC77" s="31"/>
      <c r="AD77" s="31"/>
      <c r="AE77" s="31"/>
      <c r="AF77" s="31"/>
      <c r="AG77" s="31"/>
      <c r="AH77" s="31"/>
      <c r="AI77" s="31"/>
    </row>
    <row r="78" spans="1:35" ht="15" customHeight="1">
      <c r="A78" s="32"/>
      <c r="B78" s="81"/>
      <c r="C78" s="82"/>
      <c r="D78" s="82"/>
      <c r="E78" s="82"/>
      <c r="F78" s="82"/>
      <c r="G78" s="82"/>
      <c r="H78" s="82"/>
      <c r="I78" s="33"/>
      <c r="J78" s="29"/>
      <c r="K78" s="24"/>
      <c r="L78" s="33" t="s">
        <v>48</v>
      </c>
      <c r="M78" s="29">
        <v>2</v>
      </c>
      <c r="N78" s="24" t="str">
        <f t="shared" si="33"/>
        <v>公斤</v>
      </c>
      <c r="O78" s="33" t="s">
        <v>46</v>
      </c>
      <c r="P78" s="29">
        <v>4</v>
      </c>
      <c r="Q78" s="24" t="str">
        <f t="shared" si="34"/>
        <v>公斤</v>
      </c>
      <c r="R78" s="34" t="s">
        <v>63</v>
      </c>
      <c r="S78" s="35">
        <v>5</v>
      </c>
      <c r="T78" s="28" t="str">
        <f t="shared" si="38"/>
        <v>公斤</v>
      </c>
      <c r="U78" s="29" t="s">
        <v>32</v>
      </c>
      <c r="V78" s="29">
        <v>0.05</v>
      </c>
      <c r="W78" s="28" t="str">
        <f t="shared" si="39"/>
        <v>公斤</v>
      </c>
      <c r="X78" s="34" t="s">
        <v>22</v>
      </c>
      <c r="Y78" s="29">
        <v>2</v>
      </c>
      <c r="Z78" s="30" t="str">
        <f t="shared" si="37"/>
        <v>公斤</v>
      </c>
      <c r="AA78" s="2"/>
      <c r="AB78" s="31"/>
      <c r="AC78" s="31"/>
      <c r="AD78" s="31"/>
      <c r="AE78" s="31"/>
      <c r="AF78" s="31"/>
      <c r="AG78" s="31"/>
      <c r="AH78" s="31"/>
      <c r="AI78" s="31"/>
    </row>
    <row r="79" spans="1:35" ht="15" customHeight="1">
      <c r="A79" s="32"/>
      <c r="B79" s="81"/>
      <c r="C79" s="82"/>
      <c r="D79" s="82"/>
      <c r="E79" s="82"/>
      <c r="F79" s="82"/>
      <c r="G79" s="82"/>
      <c r="H79" s="82"/>
      <c r="I79" s="33"/>
      <c r="J79" s="29"/>
      <c r="K79" s="24"/>
      <c r="L79" s="33" t="s">
        <v>37</v>
      </c>
      <c r="M79" s="29">
        <v>1</v>
      </c>
      <c r="N79" s="24" t="str">
        <f t="shared" si="33"/>
        <v>公斤</v>
      </c>
      <c r="O79" s="33" t="s">
        <v>49</v>
      </c>
      <c r="P79" s="29">
        <v>0.01</v>
      </c>
      <c r="Q79" s="24" t="str">
        <f t="shared" si="34"/>
        <v>公斤</v>
      </c>
      <c r="R79" s="34" t="s">
        <v>32</v>
      </c>
      <c r="S79" s="35">
        <v>0.05</v>
      </c>
      <c r="T79" s="28" t="str">
        <f t="shared" si="38"/>
        <v>公斤</v>
      </c>
      <c r="U79" s="29"/>
      <c r="V79" s="29"/>
      <c r="W79" s="28" t="str">
        <f t="shared" si="39"/>
        <v/>
      </c>
      <c r="X79" s="33" t="s">
        <v>35</v>
      </c>
      <c r="Y79" s="29">
        <v>0.05</v>
      </c>
      <c r="Z79" s="30" t="str">
        <f t="shared" si="37"/>
        <v>公斤</v>
      </c>
      <c r="AA79" s="2"/>
      <c r="AB79" s="31"/>
      <c r="AC79" s="31"/>
      <c r="AD79" s="31"/>
      <c r="AE79" s="31"/>
      <c r="AF79" s="31"/>
      <c r="AG79" s="31"/>
      <c r="AH79" s="31"/>
      <c r="AI79" s="31"/>
    </row>
    <row r="80" spans="1:35" ht="15" customHeight="1">
      <c r="A80" s="32"/>
      <c r="B80" s="81"/>
      <c r="C80" s="82"/>
      <c r="D80" s="82"/>
      <c r="E80" s="82"/>
      <c r="F80" s="82"/>
      <c r="G80" s="82"/>
      <c r="H80" s="82"/>
      <c r="I80" s="33"/>
      <c r="J80" s="29"/>
      <c r="K80" s="24"/>
      <c r="L80" s="33" t="s">
        <v>162</v>
      </c>
      <c r="M80" s="29"/>
      <c r="N80" s="24" t="str">
        <f t="shared" si="33"/>
        <v/>
      </c>
      <c r="O80" s="34" t="s">
        <v>32</v>
      </c>
      <c r="P80" s="35">
        <v>0.05</v>
      </c>
      <c r="Q80" s="24" t="str">
        <f t="shared" si="34"/>
        <v>公斤</v>
      </c>
      <c r="R80" s="34"/>
      <c r="S80" s="35"/>
      <c r="T80" s="28" t="str">
        <f t="shared" si="38"/>
        <v/>
      </c>
      <c r="U80" s="29"/>
      <c r="V80" s="29"/>
      <c r="W80" s="28" t="str">
        <f t="shared" si="39"/>
        <v/>
      </c>
      <c r="X80" s="33" t="s">
        <v>50</v>
      </c>
      <c r="Y80" s="29">
        <v>1</v>
      </c>
      <c r="Z80" s="24" t="s">
        <v>14</v>
      </c>
      <c r="AA80" s="2"/>
      <c r="AB80" s="31"/>
      <c r="AC80" s="31"/>
      <c r="AD80" s="31"/>
      <c r="AE80" s="31"/>
      <c r="AF80" s="31"/>
      <c r="AG80" s="31"/>
      <c r="AH80" s="31"/>
      <c r="AI80" s="31"/>
    </row>
    <row r="81" spans="1:35" ht="15" customHeight="1" thickBot="1">
      <c r="A81" s="40"/>
      <c r="B81" s="81"/>
      <c r="C81" s="82"/>
      <c r="D81" s="82"/>
      <c r="E81" s="82"/>
      <c r="F81" s="82"/>
      <c r="G81" s="82"/>
      <c r="H81" s="82"/>
      <c r="I81" s="41"/>
      <c r="J81" s="42"/>
      <c r="K81" s="55"/>
      <c r="L81" s="41"/>
      <c r="M81" s="42"/>
      <c r="N81" s="24" t="str">
        <f t="shared" si="33"/>
        <v/>
      </c>
      <c r="O81" s="41"/>
      <c r="P81" s="42"/>
      <c r="Q81" s="24" t="str">
        <f t="shared" si="34"/>
        <v/>
      </c>
      <c r="R81" s="41"/>
      <c r="S81" s="42"/>
      <c r="T81" s="56" t="str">
        <f t="shared" si="38"/>
        <v/>
      </c>
      <c r="U81" s="42"/>
      <c r="V81" s="42"/>
      <c r="W81" s="56" t="str">
        <f t="shared" si="39"/>
        <v/>
      </c>
      <c r="X81" s="41"/>
      <c r="Y81" s="42"/>
      <c r="Z81" s="30" t="str">
        <f t="shared" ref="Z81:Z85" si="40">IF(S81,"公斤","")</f>
        <v/>
      </c>
      <c r="AA81" s="57"/>
      <c r="AB81" s="58"/>
      <c r="AC81" s="58"/>
      <c r="AD81" s="58"/>
      <c r="AE81" s="58"/>
      <c r="AF81" s="58"/>
      <c r="AG81" s="58"/>
      <c r="AH81" s="58"/>
      <c r="AI81" s="58"/>
    </row>
    <row r="82" spans="1:35" ht="15" customHeight="1">
      <c r="A82" s="18" t="s">
        <v>163</v>
      </c>
      <c r="B82" s="82">
        <v>5</v>
      </c>
      <c r="C82" s="82">
        <v>2.6</v>
      </c>
      <c r="D82" s="82">
        <v>1.8</v>
      </c>
      <c r="E82" s="82">
        <v>3</v>
      </c>
      <c r="F82" s="82"/>
      <c r="G82" s="82"/>
      <c r="H82" s="83">
        <v>725</v>
      </c>
      <c r="I82" s="47" t="s">
        <v>38</v>
      </c>
      <c r="J82" s="48"/>
      <c r="K82" s="59"/>
      <c r="L82" s="47" t="s">
        <v>164</v>
      </c>
      <c r="M82" s="68"/>
      <c r="N82" s="24" t="str">
        <f t="shared" si="33"/>
        <v/>
      </c>
      <c r="O82" s="47" t="s">
        <v>165</v>
      </c>
      <c r="P82" s="68"/>
      <c r="Q82" s="24" t="str">
        <f t="shared" si="34"/>
        <v/>
      </c>
      <c r="R82" s="69" t="s">
        <v>220</v>
      </c>
      <c r="S82" s="68"/>
      <c r="T82" s="60"/>
      <c r="U82" s="13" t="s">
        <v>22</v>
      </c>
      <c r="V82" s="13"/>
      <c r="W82" s="59"/>
      <c r="X82" s="22" t="s">
        <v>166</v>
      </c>
      <c r="Y82" s="27"/>
      <c r="Z82" s="30" t="str">
        <f t="shared" si="40"/>
        <v/>
      </c>
      <c r="AA82" s="2"/>
      <c r="AB82" s="31" t="str">
        <f>A82</f>
        <v>N2</v>
      </c>
      <c r="AC82" s="31" t="str">
        <f>I83&amp;" "&amp;I84&amp;" "&amp;I85&amp;" "&amp;I86&amp;" "&amp;I87</f>
        <v xml:space="preserve">米 糙米   </v>
      </c>
      <c r="AD82" s="31" t="str">
        <f>L83&amp;" "&amp;L84&amp;" "&amp;L85&amp;" "&amp;L86&amp;" "&amp;L87</f>
        <v xml:space="preserve">魚排    </v>
      </c>
      <c r="AE82" s="31" t="str">
        <f>O83&amp;" "&amp;O84&amp;" "&amp;O85&amp;" "&amp;O86&amp;" "&amp;O87</f>
        <v>豬絞肉 結球白菜 乾香菇 胡蘿蔔 大蒜</v>
      </c>
      <c r="AF82" s="31" t="str">
        <f>R83&amp;" "&amp;R84&amp;" "&amp;R85&amp;" "&amp;R86&amp;" "&amp;R87</f>
        <v xml:space="preserve">油豆腐 脆筍 乾木耳 大蒜 </v>
      </c>
      <c r="AG82" s="31" t="str">
        <f>U83&amp;" "&amp;U84&amp;" "&amp;U85&amp;" "&amp;U86&amp;" "&amp;U87</f>
        <v xml:space="preserve">蔬菜 大蒜   </v>
      </c>
      <c r="AH82" s="31" t="str">
        <f>X83&amp;" "&amp;X84&amp;" "&amp;X85&amp;" "&amp;X86&amp;" "&amp;X87</f>
        <v xml:space="preserve">紫菜 雞蛋 薑  </v>
      </c>
      <c r="AI82" s="31"/>
    </row>
    <row r="83" spans="1:35" ht="15" customHeight="1">
      <c r="A83" s="32"/>
      <c r="B83" s="84"/>
      <c r="C83" s="84"/>
      <c r="D83" s="84"/>
      <c r="E83" s="84"/>
      <c r="F83" s="84"/>
      <c r="G83" s="84"/>
      <c r="H83" s="83"/>
      <c r="I83" s="33" t="s">
        <v>24</v>
      </c>
      <c r="J83" s="29">
        <v>7</v>
      </c>
      <c r="K83" s="24" t="s">
        <v>14</v>
      </c>
      <c r="L83" s="33" t="s">
        <v>90</v>
      </c>
      <c r="M83" s="29">
        <v>6</v>
      </c>
      <c r="N83" s="24" t="str">
        <f t="shared" si="33"/>
        <v>公斤</v>
      </c>
      <c r="O83" s="33" t="s">
        <v>27</v>
      </c>
      <c r="P83" s="29">
        <v>1</v>
      </c>
      <c r="Q83" s="24" t="str">
        <f t="shared" si="34"/>
        <v>公斤</v>
      </c>
      <c r="R83" s="34" t="s">
        <v>221</v>
      </c>
      <c r="S83" s="35">
        <v>4</v>
      </c>
      <c r="T83" s="28" t="str">
        <f t="shared" ref="T83:T87" si="41">IF(S83,"公斤","")</f>
        <v>公斤</v>
      </c>
      <c r="U83" s="35" t="s">
        <v>18</v>
      </c>
      <c r="V83" s="35">
        <v>7</v>
      </c>
      <c r="W83" s="28" t="str">
        <f t="shared" ref="W83:W87" si="42">IF(V83,"公斤","")</f>
        <v>公斤</v>
      </c>
      <c r="X83" s="33" t="s">
        <v>82</v>
      </c>
      <c r="Y83" s="29">
        <v>0.1</v>
      </c>
      <c r="Z83" s="30" t="str">
        <f t="shared" si="40"/>
        <v>公斤</v>
      </c>
      <c r="AA83" s="2"/>
      <c r="AB83" s="31"/>
      <c r="AC83" s="31"/>
      <c r="AD83" s="31"/>
      <c r="AE83" s="31"/>
      <c r="AF83" s="31"/>
      <c r="AG83" s="31"/>
      <c r="AH83" s="31"/>
      <c r="AI83" s="31"/>
    </row>
    <row r="84" spans="1:35" ht="15" customHeight="1">
      <c r="A84" s="32"/>
      <c r="B84" s="84"/>
      <c r="C84" s="84"/>
      <c r="D84" s="84"/>
      <c r="E84" s="84"/>
      <c r="F84" s="84"/>
      <c r="G84" s="84"/>
      <c r="H84" s="83"/>
      <c r="I84" s="33" t="s">
        <v>44</v>
      </c>
      <c r="J84" s="29">
        <v>3</v>
      </c>
      <c r="K84" s="24" t="s">
        <v>14</v>
      </c>
      <c r="L84" s="33"/>
      <c r="M84" s="29"/>
      <c r="N84" s="24" t="str">
        <f t="shared" si="33"/>
        <v/>
      </c>
      <c r="O84" s="33" t="s">
        <v>76</v>
      </c>
      <c r="P84" s="29">
        <v>7</v>
      </c>
      <c r="Q84" s="24" t="str">
        <f t="shared" si="34"/>
        <v>公斤</v>
      </c>
      <c r="R84" s="34" t="s">
        <v>167</v>
      </c>
      <c r="S84" s="35">
        <v>2</v>
      </c>
      <c r="T84" s="28" t="str">
        <f t="shared" si="41"/>
        <v>公斤</v>
      </c>
      <c r="U84" s="29" t="s">
        <v>32</v>
      </c>
      <c r="V84" s="29">
        <v>0.05</v>
      </c>
      <c r="W84" s="28" t="str">
        <f t="shared" si="42"/>
        <v>公斤</v>
      </c>
      <c r="X84" s="34" t="s">
        <v>41</v>
      </c>
      <c r="Y84" s="29">
        <v>0.6</v>
      </c>
      <c r="Z84" s="30" t="str">
        <f t="shared" si="40"/>
        <v>公斤</v>
      </c>
      <c r="AA84" s="2"/>
      <c r="AB84" s="31"/>
      <c r="AC84" s="31"/>
      <c r="AD84" s="31"/>
      <c r="AE84" s="31"/>
      <c r="AF84" s="31"/>
      <c r="AG84" s="31"/>
      <c r="AH84" s="31"/>
      <c r="AI84" s="31"/>
    </row>
    <row r="85" spans="1:35" ht="15" customHeight="1">
      <c r="A85" s="32"/>
      <c r="B85" s="84"/>
      <c r="C85" s="84"/>
      <c r="D85" s="84"/>
      <c r="E85" s="84"/>
      <c r="F85" s="84"/>
      <c r="G85" s="84"/>
      <c r="H85" s="83"/>
      <c r="I85" s="33"/>
      <c r="J85" s="29"/>
      <c r="K85" s="24"/>
      <c r="L85" s="33"/>
      <c r="M85" s="29"/>
      <c r="N85" s="24" t="str">
        <f t="shared" si="33"/>
        <v/>
      </c>
      <c r="O85" s="33" t="s">
        <v>34</v>
      </c>
      <c r="P85" s="29">
        <v>0.01</v>
      </c>
      <c r="Q85" s="24" t="str">
        <f t="shared" si="34"/>
        <v>公斤</v>
      </c>
      <c r="R85" s="34" t="s">
        <v>49</v>
      </c>
      <c r="S85" s="35">
        <v>0.01</v>
      </c>
      <c r="T85" s="28" t="str">
        <f t="shared" si="41"/>
        <v>公斤</v>
      </c>
      <c r="U85" s="29"/>
      <c r="V85" s="29"/>
      <c r="W85" s="28" t="str">
        <f t="shared" si="42"/>
        <v/>
      </c>
      <c r="X85" s="33" t="s">
        <v>35</v>
      </c>
      <c r="Y85" s="29">
        <v>0.05</v>
      </c>
      <c r="Z85" s="30" t="str">
        <f t="shared" si="40"/>
        <v>公斤</v>
      </c>
      <c r="AA85" s="2"/>
      <c r="AB85" s="31"/>
      <c r="AC85" s="31"/>
      <c r="AD85" s="31"/>
      <c r="AE85" s="31"/>
      <c r="AF85" s="31"/>
      <c r="AG85" s="31"/>
      <c r="AH85" s="31"/>
      <c r="AI85" s="31"/>
    </row>
    <row r="86" spans="1:35" ht="15" customHeight="1">
      <c r="A86" s="32"/>
      <c r="B86" s="84"/>
      <c r="C86" s="84"/>
      <c r="D86" s="84"/>
      <c r="E86" s="84"/>
      <c r="F86" s="84"/>
      <c r="G86" s="84"/>
      <c r="H86" s="83"/>
      <c r="I86" s="33"/>
      <c r="J86" s="29"/>
      <c r="K86" s="24"/>
      <c r="L86" s="33"/>
      <c r="M86" s="29"/>
      <c r="N86" s="24" t="str">
        <f t="shared" si="33"/>
        <v/>
      </c>
      <c r="O86" s="33" t="s">
        <v>37</v>
      </c>
      <c r="P86" s="29">
        <v>0.5</v>
      </c>
      <c r="Q86" s="24" t="str">
        <f t="shared" si="34"/>
        <v>公斤</v>
      </c>
      <c r="R86" s="33" t="s">
        <v>32</v>
      </c>
      <c r="S86" s="29">
        <v>0.05</v>
      </c>
      <c r="T86" s="28" t="str">
        <f t="shared" si="41"/>
        <v>公斤</v>
      </c>
      <c r="U86" s="29"/>
      <c r="V86" s="29"/>
      <c r="W86" s="28" t="str">
        <f t="shared" si="42"/>
        <v/>
      </c>
      <c r="X86" s="33"/>
      <c r="Y86" s="29"/>
      <c r="Z86" s="30"/>
      <c r="AA86" s="2"/>
      <c r="AB86" s="31"/>
      <c r="AC86" s="31"/>
      <c r="AD86" s="31"/>
      <c r="AE86" s="31"/>
      <c r="AF86" s="31"/>
      <c r="AG86" s="31"/>
      <c r="AH86" s="31"/>
      <c r="AI86" s="31"/>
    </row>
    <row r="87" spans="1:35" ht="15" customHeight="1" thickBot="1">
      <c r="A87" s="40"/>
      <c r="B87" s="84"/>
      <c r="C87" s="84"/>
      <c r="D87" s="84"/>
      <c r="E87" s="84"/>
      <c r="F87" s="84"/>
      <c r="G87" s="84"/>
      <c r="H87" s="83"/>
      <c r="I87" s="41"/>
      <c r="J87" s="42"/>
      <c r="K87" s="43"/>
      <c r="L87" s="41"/>
      <c r="M87" s="42"/>
      <c r="N87" s="24" t="str">
        <f t="shared" si="33"/>
        <v/>
      </c>
      <c r="O87" s="41" t="s">
        <v>32</v>
      </c>
      <c r="P87" s="42">
        <v>0.05</v>
      </c>
      <c r="Q87" s="24" t="str">
        <f t="shared" si="34"/>
        <v>公斤</v>
      </c>
      <c r="R87" s="41"/>
      <c r="S87" s="42"/>
      <c r="T87" s="46" t="str">
        <f t="shared" si="41"/>
        <v/>
      </c>
      <c r="U87" s="37"/>
      <c r="V87" s="37"/>
      <c r="W87" s="46" t="str">
        <f t="shared" si="42"/>
        <v/>
      </c>
      <c r="X87" s="41"/>
      <c r="Y87" s="42"/>
      <c r="Z87" s="30" t="str">
        <f t="shared" ref="Z87:Z93" si="43">IF(S87,"公斤","")</f>
        <v/>
      </c>
      <c r="AA87" s="2"/>
      <c r="AB87" s="31"/>
      <c r="AC87" s="31"/>
      <c r="AD87" s="31"/>
      <c r="AE87" s="31"/>
      <c r="AF87" s="31"/>
      <c r="AG87" s="31"/>
      <c r="AH87" s="31"/>
      <c r="AI87" s="31"/>
    </row>
    <row r="88" spans="1:35" ht="15" customHeight="1">
      <c r="A88" s="121" t="s">
        <v>194</v>
      </c>
      <c r="B88" s="122">
        <v>5.5</v>
      </c>
      <c r="C88" s="122">
        <v>2.6</v>
      </c>
      <c r="D88" s="122">
        <v>2.1</v>
      </c>
      <c r="E88" s="122">
        <v>2.4</v>
      </c>
      <c r="F88" s="123"/>
      <c r="G88" s="122"/>
      <c r="H88" s="21">
        <f>B88*70+E88*45+D88*25+F88*150+G88*60+C88*75</f>
        <v>740.5</v>
      </c>
      <c r="I88" s="47" t="s">
        <v>195</v>
      </c>
      <c r="J88" s="124"/>
      <c r="K88" s="59"/>
      <c r="L88" s="125" t="s">
        <v>196</v>
      </c>
      <c r="M88" s="26"/>
      <c r="N88" s="24" t="str">
        <f t="shared" si="33"/>
        <v/>
      </c>
      <c r="O88" s="126" t="s">
        <v>197</v>
      </c>
      <c r="P88" s="27"/>
      <c r="Q88" s="24" t="str">
        <f t="shared" si="34"/>
        <v/>
      </c>
      <c r="R88" s="127" t="s">
        <v>198</v>
      </c>
      <c r="S88" s="26"/>
      <c r="T88" s="60"/>
      <c r="U88" s="128" t="s">
        <v>22</v>
      </c>
      <c r="V88" s="128"/>
      <c r="W88" s="59"/>
      <c r="X88" s="47" t="s">
        <v>199</v>
      </c>
      <c r="Y88" s="61"/>
      <c r="Z88" s="30" t="str">
        <f t="shared" si="43"/>
        <v/>
      </c>
      <c r="AA88" s="53"/>
      <c r="AB88" s="54" t="str">
        <f>A88</f>
        <v>K3</v>
      </c>
      <c r="AC88" s="54" t="str">
        <f>I89&amp;" "&amp;I90&amp;" "&amp;I91&amp;" "&amp;I92&amp;" "&amp;I93</f>
        <v xml:space="preserve">米 糙米   </v>
      </c>
      <c r="AD88" s="54" t="str">
        <f>L89&amp;" "&amp;L90&amp;" "&amp;L91&amp;" "&amp;L92&amp;" "&amp;L93</f>
        <v>豬絞肉 洋蔥 打拋醬 魚露 大蒜</v>
      </c>
      <c r="AE88" s="54" t="str">
        <f>O89&amp;" "&amp;O90&amp;" "&amp;O91&amp;" "&amp;O92&amp;" "&amp;O93</f>
        <v xml:space="preserve">魚丸 泰式酸辣醬   </v>
      </c>
      <c r="AF88" s="54" t="str">
        <f>R89&amp;" "&amp;R90&amp;" "&amp;R91&amp;" "&amp;R92&amp;" "&amp;R93</f>
        <v xml:space="preserve">甘藍 泰式蝦醬 大蒜  </v>
      </c>
      <c r="AG88" s="54" t="str">
        <f>U89&amp;" "&amp;U90&amp;" "&amp;U91&amp;" "&amp;U92&amp;" "&amp;U93</f>
        <v xml:space="preserve">蔬菜 大蒜   </v>
      </c>
      <c r="AH88" s="54" t="str">
        <f>X89&amp;" "&amp;X90&amp;" "&amp;X91&amp;" "&amp;X92&amp;" "&amp;X93</f>
        <v>秀珍菇 大番茄 大骨 檸檬葉 香茅</v>
      </c>
      <c r="AI88" s="54"/>
    </row>
    <row r="89" spans="1:35" ht="15" customHeight="1">
      <c r="A89" s="129"/>
      <c r="B89" s="123"/>
      <c r="C89" s="123"/>
      <c r="D89" s="123"/>
      <c r="E89" s="123"/>
      <c r="F89" s="123"/>
      <c r="G89" s="123"/>
      <c r="H89" s="21"/>
      <c r="I89" s="33" t="s">
        <v>24</v>
      </c>
      <c r="J89" s="29">
        <v>8</v>
      </c>
      <c r="K89" s="24" t="s">
        <v>14</v>
      </c>
      <c r="L89" s="33" t="s">
        <v>27</v>
      </c>
      <c r="M89" s="29">
        <v>6</v>
      </c>
      <c r="N89" s="24" t="str">
        <f t="shared" si="33"/>
        <v>公斤</v>
      </c>
      <c r="O89" s="33" t="s">
        <v>52</v>
      </c>
      <c r="P89" s="29">
        <v>4</v>
      </c>
      <c r="Q89" s="24" t="str">
        <f t="shared" si="34"/>
        <v>公斤</v>
      </c>
      <c r="R89" s="130" t="s">
        <v>46</v>
      </c>
      <c r="S89" s="35">
        <v>7</v>
      </c>
      <c r="T89" s="28" t="str">
        <f t="shared" ref="T89:T93" si="44">IF(S89,"公斤","")</f>
        <v>公斤</v>
      </c>
      <c r="U89" s="35" t="s">
        <v>18</v>
      </c>
      <c r="V89" s="35">
        <v>7</v>
      </c>
      <c r="W89" s="28" t="str">
        <f t="shared" ref="W89:W93" si="45">IF(V89,"公斤","")</f>
        <v>公斤</v>
      </c>
      <c r="X89" s="33" t="s">
        <v>200</v>
      </c>
      <c r="Y89" s="29">
        <v>1</v>
      </c>
      <c r="Z89" s="30" t="str">
        <f t="shared" si="43"/>
        <v>公斤</v>
      </c>
      <c r="AA89" s="2"/>
      <c r="AB89" s="31"/>
      <c r="AC89" s="31"/>
      <c r="AD89" s="31"/>
      <c r="AE89" s="31"/>
      <c r="AF89" s="31"/>
      <c r="AG89" s="31"/>
      <c r="AH89" s="31"/>
      <c r="AI89" s="31"/>
    </row>
    <row r="90" spans="1:35" ht="15" customHeight="1">
      <c r="A90" s="129"/>
      <c r="B90" s="123"/>
      <c r="C90" s="123"/>
      <c r="D90" s="123"/>
      <c r="E90" s="123"/>
      <c r="F90" s="123"/>
      <c r="G90" s="123"/>
      <c r="H90" s="21"/>
      <c r="I90" s="33" t="s">
        <v>44</v>
      </c>
      <c r="J90" s="29">
        <v>3</v>
      </c>
      <c r="K90" s="24" t="s">
        <v>14</v>
      </c>
      <c r="L90" s="33" t="s">
        <v>48</v>
      </c>
      <c r="M90" s="29">
        <v>3.5</v>
      </c>
      <c r="N90" s="24" t="str">
        <f t="shared" si="33"/>
        <v>公斤</v>
      </c>
      <c r="O90" s="33" t="s">
        <v>201</v>
      </c>
      <c r="P90" s="29">
        <v>0.5</v>
      </c>
      <c r="Q90" s="24" t="str">
        <f t="shared" si="34"/>
        <v>公斤</v>
      </c>
      <c r="R90" s="130" t="s">
        <v>202</v>
      </c>
      <c r="S90" s="35">
        <v>0.5</v>
      </c>
      <c r="T90" s="28" t="str">
        <f t="shared" si="44"/>
        <v>公斤</v>
      </c>
      <c r="U90" s="29" t="s">
        <v>32</v>
      </c>
      <c r="V90" s="29">
        <v>0.05</v>
      </c>
      <c r="W90" s="28" t="str">
        <f t="shared" si="45"/>
        <v>公斤</v>
      </c>
      <c r="X90" s="33" t="s">
        <v>53</v>
      </c>
      <c r="Y90" s="29">
        <v>2</v>
      </c>
      <c r="Z90" s="30" t="str">
        <f t="shared" si="43"/>
        <v>公斤</v>
      </c>
      <c r="AA90" s="2"/>
      <c r="AB90" s="31"/>
      <c r="AC90" s="31"/>
      <c r="AD90" s="31"/>
      <c r="AE90" s="31"/>
      <c r="AF90" s="31"/>
      <c r="AG90" s="31"/>
      <c r="AH90" s="31"/>
      <c r="AI90" s="31"/>
    </row>
    <row r="91" spans="1:35" ht="15" customHeight="1">
      <c r="A91" s="129"/>
      <c r="B91" s="123"/>
      <c r="C91" s="123"/>
      <c r="D91" s="123"/>
      <c r="E91" s="123"/>
      <c r="F91" s="123"/>
      <c r="G91" s="123"/>
      <c r="H91" s="21"/>
      <c r="I91" s="33"/>
      <c r="J91" s="29"/>
      <c r="K91" s="24"/>
      <c r="L91" s="33" t="s">
        <v>203</v>
      </c>
      <c r="M91" s="29">
        <v>0.1</v>
      </c>
      <c r="N91" s="24" t="str">
        <f t="shared" si="33"/>
        <v>公斤</v>
      </c>
      <c r="O91" s="33"/>
      <c r="P91" s="29"/>
      <c r="Q91" s="24" t="str">
        <f t="shared" si="34"/>
        <v/>
      </c>
      <c r="R91" s="130" t="s">
        <v>32</v>
      </c>
      <c r="S91" s="35">
        <v>0.05</v>
      </c>
      <c r="T91" s="28" t="str">
        <f t="shared" si="44"/>
        <v>公斤</v>
      </c>
      <c r="U91" s="29"/>
      <c r="V91" s="29"/>
      <c r="W91" s="28" t="str">
        <f t="shared" si="45"/>
        <v/>
      </c>
      <c r="X91" s="33" t="s">
        <v>50</v>
      </c>
      <c r="Y91" s="29">
        <v>1</v>
      </c>
      <c r="Z91" s="30" t="str">
        <f t="shared" si="43"/>
        <v>公斤</v>
      </c>
      <c r="AA91" s="2"/>
      <c r="AB91" s="31"/>
      <c r="AC91" s="31"/>
      <c r="AD91" s="31"/>
      <c r="AE91" s="31"/>
      <c r="AF91" s="31"/>
      <c r="AG91" s="31"/>
      <c r="AH91" s="31"/>
      <c r="AI91" s="31"/>
    </row>
    <row r="92" spans="1:35" ht="15" customHeight="1">
      <c r="A92" s="129"/>
      <c r="B92" s="123"/>
      <c r="C92" s="123"/>
      <c r="D92" s="123"/>
      <c r="E92" s="123"/>
      <c r="F92" s="123"/>
      <c r="G92" s="123"/>
      <c r="H92" s="21"/>
      <c r="I92" s="33"/>
      <c r="J92" s="29"/>
      <c r="K92" s="24"/>
      <c r="L92" s="33" t="s">
        <v>54</v>
      </c>
      <c r="M92" s="29">
        <v>0.01</v>
      </c>
      <c r="N92" s="24" t="str">
        <f t="shared" si="33"/>
        <v>公斤</v>
      </c>
      <c r="O92" s="33"/>
      <c r="P92" s="29"/>
      <c r="Q92" s="24" t="str">
        <f t="shared" si="34"/>
        <v/>
      </c>
      <c r="R92" s="131"/>
      <c r="S92" s="29"/>
      <c r="T92" s="28" t="str">
        <f t="shared" si="44"/>
        <v/>
      </c>
      <c r="U92" s="29"/>
      <c r="V92" s="29"/>
      <c r="W92" s="28" t="str">
        <f t="shared" si="45"/>
        <v/>
      </c>
      <c r="X92" s="33" t="s">
        <v>204</v>
      </c>
      <c r="Y92" s="29"/>
      <c r="Z92" s="30" t="str">
        <f t="shared" si="43"/>
        <v/>
      </c>
      <c r="AA92" s="2"/>
      <c r="AB92" s="31"/>
      <c r="AC92" s="31"/>
      <c r="AD92" s="31"/>
      <c r="AE92" s="31"/>
      <c r="AF92" s="31"/>
      <c r="AG92" s="31"/>
      <c r="AH92" s="31"/>
      <c r="AI92" s="31"/>
    </row>
    <row r="93" spans="1:35" ht="15" customHeight="1" thickBot="1">
      <c r="A93" s="132"/>
      <c r="B93" s="5"/>
      <c r="C93" s="5"/>
      <c r="D93" s="5"/>
      <c r="E93" s="5"/>
      <c r="F93" s="5"/>
      <c r="G93" s="5"/>
      <c r="H93" s="21"/>
      <c r="I93" s="41"/>
      <c r="J93" s="42"/>
      <c r="K93" s="43"/>
      <c r="L93" s="41" t="s">
        <v>32</v>
      </c>
      <c r="M93" s="42">
        <v>0.05</v>
      </c>
      <c r="N93" s="24" t="str">
        <f t="shared" si="33"/>
        <v>公斤</v>
      </c>
      <c r="O93" s="41"/>
      <c r="P93" s="42"/>
      <c r="Q93" s="24" t="str">
        <f t="shared" si="34"/>
        <v/>
      </c>
      <c r="R93" s="133"/>
      <c r="S93" s="42"/>
      <c r="T93" s="46" t="str">
        <f t="shared" si="44"/>
        <v/>
      </c>
      <c r="U93" s="134"/>
      <c r="V93" s="134"/>
      <c r="W93" s="46" t="str">
        <f t="shared" si="45"/>
        <v/>
      </c>
      <c r="X93" s="41" t="s">
        <v>205</v>
      </c>
      <c r="Y93" s="42"/>
      <c r="Z93" s="30" t="str">
        <f t="shared" si="43"/>
        <v/>
      </c>
      <c r="AA93" s="57"/>
      <c r="AB93" s="58"/>
      <c r="AC93" s="58"/>
      <c r="AD93" s="58"/>
      <c r="AE93" s="58"/>
      <c r="AF93" s="58"/>
      <c r="AG93" s="58"/>
      <c r="AH93" s="58"/>
      <c r="AI93" s="58"/>
    </row>
    <row r="94" spans="1:35" ht="15" customHeight="1">
      <c r="A94" s="18" t="s">
        <v>168</v>
      </c>
      <c r="B94" s="82">
        <v>5</v>
      </c>
      <c r="C94" s="82">
        <v>2.2999999999999998</v>
      </c>
      <c r="D94" s="82">
        <v>2.1</v>
      </c>
      <c r="E94" s="82">
        <v>3</v>
      </c>
      <c r="F94" s="82"/>
      <c r="G94" s="82"/>
      <c r="H94" s="83">
        <v>725</v>
      </c>
      <c r="I94" s="47" t="s">
        <v>38</v>
      </c>
      <c r="J94" s="48"/>
      <c r="K94" s="59"/>
      <c r="L94" s="47" t="s">
        <v>152</v>
      </c>
      <c r="M94" s="68"/>
      <c r="N94" s="24" t="str">
        <f t="shared" si="33"/>
        <v/>
      </c>
      <c r="O94" s="47" t="s">
        <v>170</v>
      </c>
      <c r="P94" s="68"/>
      <c r="Q94" s="24" t="str">
        <f t="shared" si="34"/>
        <v/>
      </c>
      <c r="R94" s="69" t="s">
        <v>171</v>
      </c>
      <c r="S94" s="68"/>
      <c r="T94" s="60"/>
      <c r="U94" s="13" t="s">
        <v>22</v>
      </c>
      <c r="V94" s="13"/>
      <c r="W94" s="59"/>
      <c r="X94" s="47" t="s">
        <v>172</v>
      </c>
      <c r="Y94" s="61"/>
      <c r="Z94" s="30" t="str">
        <f t="shared" ref="Z94:Z101" si="46">IF(S94,"公斤","")</f>
        <v/>
      </c>
      <c r="AA94" s="2"/>
      <c r="AB94" s="31" t="str">
        <f>A94</f>
        <v>N4</v>
      </c>
      <c r="AC94" s="31" t="str">
        <f>I95&amp;" "&amp;I96&amp;" "&amp;I97&amp;" "&amp;I98&amp;" "&amp;I99</f>
        <v xml:space="preserve">米 糙米   </v>
      </c>
      <c r="AD94" s="31" t="str">
        <f>L95&amp;" "&amp;L96&amp;" "&amp;L97&amp;" "&amp;L98&amp;" "&amp;L99</f>
        <v>肉雞 馬鈴薯 洋蔥 胡蘿蔔 咖哩粉</v>
      </c>
      <c r="AE94" s="31" t="str">
        <f>O95&amp;" "&amp;O96&amp;" "&amp;O97&amp;" "&amp;O98&amp;" "&amp;O99</f>
        <v xml:space="preserve">綠豆芽 培根 韮菜 大蒜 </v>
      </c>
      <c r="AF94" s="31" t="str">
        <f>R95&amp;" "&amp;R96&amp;" "&amp;R97&amp;" "&amp;R98&amp;" "&amp;R99</f>
        <v xml:space="preserve">凍豆腐 白蘿蔔 胡蘿蔔 大蒜 </v>
      </c>
      <c r="AG94" s="31" t="str">
        <f>U95&amp;" "&amp;U96&amp;" "&amp;U97&amp;" "&amp;U98&amp;" "&amp;U99</f>
        <v xml:space="preserve">蔬菜 大蒜   </v>
      </c>
      <c r="AH94" s="31" t="str">
        <f>X95&amp;" "&amp;X96&amp;" "&amp;X97&amp;" "&amp;X98&amp;" "&amp;X99</f>
        <v xml:space="preserve">白木耳 雪蓮子 二砂糖 枸杞 </v>
      </c>
      <c r="AI94" s="31"/>
    </row>
    <row r="95" spans="1:35" ht="15" customHeight="1">
      <c r="A95" s="32"/>
      <c r="B95" s="84"/>
      <c r="C95" s="84"/>
      <c r="D95" s="84"/>
      <c r="E95" s="84"/>
      <c r="F95" s="84"/>
      <c r="G95" s="84"/>
      <c r="H95" s="83"/>
      <c r="I95" s="33" t="s">
        <v>24</v>
      </c>
      <c r="J95" s="29">
        <v>7</v>
      </c>
      <c r="K95" s="24" t="s">
        <v>14</v>
      </c>
      <c r="L95" s="33" t="s">
        <v>59</v>
      </c>
      <c r="M95" s="29">
        <v>9</v>
      </c>
      <c r="N95" s="24" t="str">
        <f t="shared" si="33"/>
        <v>公斤</v>
      </c>
      <c r="O95" s="33" t="s">
        <v>64</v>
      </c>
      <c r="P95" s="29">
        <v>5</v>
      </c>
      <c r="Q95" s="24" t="str">
        <f t="shared" si="34"/>
        <v>公斤</v>
      </c>
      <c r="R95" s="34" t="s">
        <v>109</v>
      </c>
      <c r="S95" s="35">
        <v>3</v>
      </c>
      <c r="T95" s="28" t="str">
        <f t="shared" ref="T95:T99" si="47">IF(S95,"公斤","")</f>
        <v>公斤</v>
      </c>
      <c r="U95" s="35" t="s">
        <v>18</v>
      </c>
      <c r="V95" s="35">
        <v>7</v>
      </c>
      <c r="W95" s="28" t="str">
        <f t="shared" ref="W95:W99" si="48">IF(V95,"公斤","")</f>
        <v>公斤</v>
      </c>
      <c r="X95" s="33" t="s">
        <v>173</v>
      </c>
      <c r="Y95" s="29">
        <v>0.3</v>
      </c>
      <c r="Z95" s="30" t="str">
        <f t="shared" si="46"/>
        <v>公斤</v>
      </c>
      <c r="AA95" s="2"/>
      <c r="AB95" s="31"/>
      <c r="AC95" s="31"/>
      <c r="AD95" s="31"/>
      <c r="AE95" s="31"/>
      <c r="AF95" s="31"/>
      <c r="AG95" s="31"/>
      <c r="AH95" s="31"/>
      <c r="AI95" s="31"/>
    </row>
    <row r="96" spans="1:35" ht="15" customHeight="1">
      <c r="A96" s="32"/>
      <c r="B96" s="84"/>
      <c r="C96" s="84"/>
      <c r="D96" s="84"/>
      <c r="E96" s="84"/>
      <c r="F96" s="84"/>
      <c r="G96" s="84"/>
      <c r="H96" s="83"/>
      <c r="I96" s="33" t="s">
        <v>44</v>
      </c>
      <c r="J96" s="29">
        <v>3</v>
      </c>
      <c r="K96" s="24" t="s">
        <v>14</v>
      </c>
      <c r="L96" s="33" t="s">
        <v>45</v>
      </c>
      <c r="M96" s="29">
        <v>4</v>
      </c>
      <c r="N96" s="24" t="str">
        <f t="shared" si="33"/>
        <v>公斤</v>
      </c>
      <c r="O96" s="64" t="s">
        <v>156</v>
      </c>
      <c r="P96" s="24">
        <v>0.6</v>
      </c>
      <c r="Q96" s="24" t="str">
        <f t="shared" si="34"/>
        <v>公斤</v>
      </c>
      <c r="R96" s="34" t="s">
        <v>112</v>
      </c>
      <c r="S96" s="35">
        <v>4</v>
      </c>
      <c r="T96" s="28" t="str">
        <f t="shared" si="47"/>
        <v>公斤</v>
      </c>
      <c r="U96" s="29" t="s">
        <v>32</v>
      </c>
      <c r="V96" s="29">
        <v>0.05</v>
      </c>
      <c r="W96" s="28" t="str">
        <f t="shared" si="48"/>
        <v>公斤</v>
      </c>
      <c r="X96" s="64" t="s">
        <v>174</v>
      </c>
      <c r="Y96" s="29">
        <v>0.3</v>
      </c>
      <c r="Z96" s="30" t="str">
        <f t="shared" si="46"/>
        <v>公斤</v>
      </c>
      <c r="AA96" s="2"/>
      <c r="AB96" s="31"/>
      <c r="AC96" s="31"/>
      <c r="AD96" s="31"/>
      <c r="AE96" s="31"/>
      <c r="AF96" s="31"/>
      <c r="AG96" s="31"/>
      <c r="AH96" s="31"/>
      <c r="AI96" s="31"/>
    </row>
    <row r="97" spans="1:35" ht="15" customHeight="1">
      <c r="A97" s="32"/>
      <c r="B97" s="84"/>
      <c r="C97" s="84"/>
      <c r="D97" s="84"/>
      <c r="E97" s="84"/>
      <c r="F97" s="84"/>
      <c r="G97" s="84"/>
      <c r="H97" s="83"/>
      <c r="I97" s="33"/>
      <c r="J97" s="29"/>
      <c r="K97" s="24"/>
      <c r="L97" s="33" t="s">
        <v>48</v>
      </c>
      <c r="M97" s="29">
        <v>1</v>
      </c>
      <c r="N97" s="24" t="str">
        <f t="shared" si="33"/>
        <v>公斤</v>
      </c>
      <c r="O97" s="64" t="s">
        <v>67</v>
      </c>
      <c r="P97" s="24">
        <v>0.5</v>
      </c>
      <c r="Q97" s="24" t="str">
        <f t="shared" si="34"/>
        <v>公斤</v>
      </c>
      <c r="R97" s="33" t="s">
        <v>37</v>
      </c>
      <c r="S97" s="29">
        <v>1</v>
      </c>
      <c r="T97" s="28" t="str">
        <f t="shared" si="47"/>
        <v>公斤</v>
      </c>
      <c r="U97" s="29"/>
      <c r="V97" s="29"/>
      <c r="W97" s="28" t="str">
        <f t="shared" si="48"/>
        <v/>
      </c>
      <c r="X97" s="33" t="s">
        <v>66</v>
      </c>
      <c r="Y97" s="29">
        <v>1</v>
      </c>
      <c r="Z97" s="30" t="str">
        <f t="shared" si="46"/>
        <v>公斤</v>
      </c>
      <c r="AA97" s="2"/>
      <c r="AB97" s="31"/>
      <c r="AC97" s="31"/>
      <c r="AD97" s="31"/>
      <c r="AE97" s="31"/>
      <c r="AF97" s="31"/>
      <c r="AG97" s="31"/>
      <c r="AH97" s="31"/>
      <c r="AI97" s="31"/>
    </row>
    <row r="98" spans="1:35" ht="15" customHeight="1">
      <c r="A98" s="32"/>
      <c r="B98" s="84"/>
      <c r="C98" s="84"/>
      <c r="D98" s="84"/>
      <c r="E98" s="84"/>
      <c r="F98" s="84"/>
      <c r="G98" s="84"/>
      <c r="H98" s="83"/>
      <c r="I98" s="33"/>
      <c r="J98" s="29"/>
      <c r="K98" s="24"/>
      <c r="L98" s="33" t="s">
        <v>37</v>
      </c>
      <c r="M98" s="29">
        <v>0.5</v>
      </c>
      <c r="N98" s="24" t="str">
        <f t="shared" si="33"/>
        <v>公斤</v>
      </c>
      <c r="O98" s="33" t="s">
        <v>32</v>
      </c>
      <c r="P98" s="29">
        <v>0.05</v>
      </c>
      <c r="Q98" s="24" t="str">
        <f t="shared" si="34"/>
        <v>公斤</v>
      </c>
      <c r="R98" s="33" t="s">
        <v>32</v>
      </c>
      <c r="S98" s="29">
        <v>0.05</v>
      </c>
      <c r="T98" s="28" t="str">
        <f t="shared" si="47"/>
        <v>公斤</v>
      </c>
      <c r="U98" s="29"/>
      <c r="V98" s="29"/>
      <c r="W98" s="28" t="str">
        <f t="shared" si="48"/>
        <v/>
      </c>
      <c r="X98" s="33" t="s">
        <v>113</v>
      </c>
      <c r="Y98" s="29">
        <v>0.05</v>
      </c>
      <c r="Z98" s="30" t="str">
        <f t="shared" si="46"/>
        <v>公斤</v>
      </c>
      <c r="AA98" s="2"/>
      <c r="AB98" s="31"/>
      <c r="AC98" s="31"/>
      <c r="AD98" s="31"/>
      <c r="AE98" s="31"/>
      <c r="AF98" s="31"/>
      <c r="AG98" s="31"/>
      <c r="AH98" s="31"/>
      <c r="AI98" s="31"/>
    </row>
    <row r="99" spans="1:35" ht="15" customHeight="1" thickBot="1">
      <c r="A99" s="40"/>
      <c r="B99" s="84"/>
      <c r="C99" s="84"/>
      <c r="D99" s="84"/>
      <c r="E99" s="84"/>
      <c r="F99" s="84"/>
      <c r="G99" s="84"/>
      <c r="H99" s="83"/>
      <c r="I99" s="41"/>
      <c r="J99" s="42"/>
      <c r="K99" s="43"/>
      <c r="L99" s="75" t="s">
        <v>51</v>
      </c>
      <c r="M99" s="76"/>
      <c r="N99" s="24" t="str">
        <f t="shared" si="33"/>
        <v/>
      </c>
      <c r="O99" s="41"/>
      <c r="P99" s="42"/>
      <c r="Q99" s="24" t="str">
        <f t="shared" si="34"/>
        <v/>
      </c>
      <c r="R99" s="41"/>
      <c r="S99" s="42"/>
      <c r="T99" s="46" t="str">
        <f t="shared" si="47"/>
        <v/>
      </c>
      <c r="U99" s="37"/>
      <c r="V99" s="37"/>
      <c r="W99" s="46" t="str">
        <f t="shared" si="48"/>
        <v/>
      </c>
      <c r="X99" s="41"/>
      <c r="Y99" s="42"/>
      <c r="Z99" s="30" t="str">
        <f t="shared" si="46"/>
        <v/>
      </c>
      <c r="AA99" s="2"/>
      <c r="AB99" s="31"/>
      <c r="AC99" s="31"/>
      <c r="AD99" s="31"/>
      <c r="AE99" s="31"/>
      <c r="AF99" s="31"/>
      <c r="AG99" s="31"/>
      <c r="AH99" s="31"/>
      <c r="AI99" s="31"/>
    </row>
    <row r="100" spans="1:35" ht="15" customHeight="1">
      <c r="A100" s="18" t="s">
        <v>175</v>
      </c>
      <c r="B100" s="82">
        <v>5.5</v>
      </c>
      <c r="C100" s="82">
        <v>2.2999999999999998</v>
      </c>
      <c r="D100" s="82">
        <v>2.1</v>
      </c>
      <c r="E100" s="82">
        <v>3</v>
      </c>
      <c r="F100" s="82"/>
      <c r="G100" s="82"/>
      <c r="H100" s="83">
        <v>725</v>
      </c>
      <c r="I100" s="47" t="s">
        <v>176</v>
      </c>
      <c r="J100" s="48"/>
      <c r="K100" s="49"/>
      <c r="L100" s="47" t="s">
        <v>177</v>
      </c>
      <c r="M100" s="68"/>
      <c r="N100" s="24" t="str">
        <f t="shared" si="33"/>
        <v/>
      </c>
      <c r="O100" s="47" t="s">
        <v>178</v>
      </c>
      <c r="P100" s="68"/>
      <c r="Q100" s="24" t="str">
        <f t="shared" si="34"/>
        <v/>
      </c>
      <c r="R100" s="69" t="s">
        <v>179</v>
      </c>
      <c r="S100" s="68"/>
      <c r="T100" s="51"/>
      <c r="U100" s="52" t="s">
        <v>22</v>
      </c>
      <c r="V100" s="52"/>
      <c r="W100" s="49"/>
      <c r="X100" s="126" t="s">
        <v>23</v>
      </c>
      <c r="Y100" s="139"/>
      <c r="Z100" s="30" t="str">
        <f t="shared" si="46"/>
        <v/>
      </c>
      <c r="AA100" s="53"/>
      <c r="AB100" s="31" t="str">
        <f>A100</f>
        <v>N5</v>
      </c>
      <c r="AC100" s="31" t="str">
        <f>I101&amp;" "&amp;I102&amp;" "&amp;I103&amp;" "&amp;I104&amp;" "&amp;I105</f>
        <v xml:space="preserve">米 燕麥   </v>
      </c>
      <c r="AD100" s="31" t="str">
        <f>L101&amp;" "&amp;L102&amp;" "&amp;L103&amp;" "&amp;L104&amp;" "&amp;L105</f>
        <v>豬後腿肉 洋蔥 胡蘿蔔 青蔥 大蒜</v>
      </c>
      <c r="AE100" s="31" t="str">
        <f>O101&amp;" "&amp;O102&amp;" "&amp;O103&amp;" "&amp;O104&amp;" "&amp;O105</f>
        <v xml:space="preserve">雞蛋 甘藍 乾香菇 大蒜 </v>
      </c>
      <c r="AF100" s="31" t="str">
        <f>R101&amp;" "&amp;R102&amp;" "&amp;R103&amp;" "&amp;R104&amp;" "&amp;R105</f>
        <v>豬絞肉 冬粉 時蔬 乾木耳 大蒜</v>
      </c>
      <c r="AG100" s="31" t="str">
        <f>U101&amp;" "&amp;U102&amp;" "&amp;U103&amp;" "&amp;U104&amp;" "&amp;U105</f>
        <v xml:space="preserve">蔬菜 大蒜   </v>
      </c>
      <c r="AH100" s="31" t="str">
        <f>X101&amp;" "&amp;X102&amp;" "&amp;X103&amp;" "&amp;X104&amp;" "&amp;X105</f>
        <v xml:space="preserve">乾裙帶菜 味噌 薑 柴魚片 </v>
      </c>
      <c r="AI100" s="31"/>
    </row>
    <row r="101" spans="1:35" ht="15" customHeight="1">
      <c r="A101" s="32"/>
      <c r="B101" s="85"/>
      <c r="C101" s="85"/>
      <c r="D101" s="85"/>
      <c r="E101" s="85"/>
      <c r="F101" s="85"/>
      <c r="G101" s="85"/>
      <c r="H101" s="86"/>
      <c r="I101" s="33" t="s">
        <v>24</v>
      </c>
      <c r="J101" s="29">
        <v>10</v>
      </c>
      <c r="K101" s="24" t="s">
        <v>14</v>
      </c>
      <c r="L101" s="33" t="s">
        <v>60</v>
      </c>
      <c r="M101" s="29">
        <v>6</v>
      </c>
      <c r="N101" s="24" t="str">
        <f t="shared" si="33"/>
        <v>公斤</v>
      </c>
      <c r="O101" s="33" t="s">
        <v>41</v>
      </c>
      <c r="P101" s="29">
        <v>1.2</v>
      </c>
      <c r="Q101" s="24" t="str">
        <f t="shared" si="34"/>
        <v>公斤</v>
      </c>
      <c r="R101" s="34" t="s">
        <v>27</v>
      </c>
      <c r="S101" s="35">
        <v>1</v>
      </c>
      <c r="T101" s="28" t="str">
        <f t="shared" ref="T101:T105" si="49">IF(S101,"公斤","")</f>
        <v>公斤</v>
      </c>
      <c r="U101" s="35" t="s">
        <v>18</v>
      </c>
      <c r="V101" s="35">
        <v>7</v>
      </c>
      <c r="W101" s="28" t="str">
        <f t="shared" ref="W101:W105" si="50">IF(V101,"公斤","")</f>
        <v>公斤</v>
      </c>
      <c r="X101" s="33" t="s">
        <v>28</v>
      </c>
      <c r="Y101" s="29">
        <v>0.2</v>
      </c>
      <c r="Z101" s="30" t="str">
        <f t="shared" si="46"/>
        <v>公斤</v>
      </c>
      <c r="AA101" s="2"/>
      <c r="AB101" s="31"/>
      <c r="AC101" s="31"/>
      <c r="AD101" s="31"/>
      <c r="AE101" s="31"/>
      <c r="AF101" s="31"/>
      <c r="AG101" s="31"/>
      <c r="AH101" s="31"/>
      <c r="AI101" s="31"/>
    </row>
    <row r="102" spans="1:35" ht="15" customHeight="1">
      <c r="A102" s="32"/>
      <c r="B102" s="85"/>
      <c r="C102" s="85"/>
      <c r="D102" s="85"/>
      <c r="E102" s="85"/>
      <c r="F102" s="85"/>
      <c r="G102" s="85"/>
      <c r="H102" s="86"/>
      <c r="I102" s="33" t="s">
        <v>180</v>
      </c>
      <c r="J102" s="29">
        <v>0.4</v>
      </c>
      <c r="K102" s="24" t="s">
        <v>14</v>
      </c>
      <c r="L102" s="33" t="s">
        <v>48</v>
      </c>
      <c r="M102" s="29">
        <v>3</v>
      </c>
      <c r="N102" s="24" t="str">
        <f t="shared" si="33"/>
        <v>公斤</v>
      </c>
      <c r="O102" s="33" t="s">
        <v>46</v>
      </c>
      <c r="P102" s="29">
        <v>6</v>
      </c>
      <c r="Q102" s="24" t="str">
        <f t="shared" si="34"/>
        <v>公斤</v>
      </c>
      <c r="R102" s="34" t="s">
        <v>83</v>
      </c>
      <c r="S102" s="35">
        <v>1</v>
      </c>
      <c r="T102" s="28" t="str">
        <f t="shared" si="49"/>
        <v>公斤</v>
      </c>
      <c r="U102" s="29" t="s">
        <v>32</v>
      </c>
      <c r="V102" s="29">
        <v>0.05</v>
      </c>
      <c r="W102" s="28" t="str">
        <f t="shared" si="50"/>
        <v>公斤</v>
      </c>
      <c r="X102" s="34" t="s">
        <v>33</v>
      </c>
      <c r="Y102" s="29">
        <v>0.1</v>
      </c>
      <c r="Z102" s="30"/>
      <c r="AA102" s="2"/>
      <c r="AB102" s="31"/>
      <c r="AC102" s="31"/>
      <c r="AD102" s="31"/>
      <c r="AE102" s="31"/>
      <c r="AF102" s="31"/>
      <c r="AG102" s="31"/>
      <c r="AH102" s="31"/>
      <c r="AI102" s="31"/>
    </row>
    <row r="103" spans="1:35" ht="15" customHeight="1">
      <c r="A103" s="32"/>
      <c r="B103" s="85"/>
      <c r="C103" s="85"/>
      <c r="D103" s="85"/>
      <c r="E103" s="85"/>
      <c r="F103" s="85"/>
      <c r="G103" s="85"/>
      <c r="H103" s="86"/>
      <c r="I103" s="33"/>
      <c r="J103" s="29"/>
      <c r="K103" s="24"/>
      <c r="L103" s="33" t="s">
        <v>37</v>
      </c>
      <c r="M103" s="29">
        <v>1</v>
      </c>
      <c r="N103" s="24" t="str">
        <f t="shared" si="33"/>
        <v>公斤</v>
      </c>
      <c r="O103" s="33" t="s">
        <v>34</v>
      </c>
      <c r="P103" s="29">
        <v>0.01</v>
      </c>
      <c r="Q103" s="24" t="str">
        <f t="shared" si="34"/>
        <v>公斤</v>
      </c>
      <c r="R103" s="34" t="s">
        <v>22</v>
      </c>
      <c r="S103" s="35">
        <v>3</v>
      </c>
      <c r="T103" s="28" t="str">
        <f t="shared" si="49"/>
        <v>公斤</v>
      </c>
      <c r="U103" s="29"/>
      <c r="V103" s="29"/>
      <c r="W103" s="28" t="str">
        <f t="shared" si="50"/>
        <v/>
      </c>
      <c r="X103" s="33" t="s">
        <v>35</v>
      </c>
      <c r="Y103" s="29">
        <v>0.05</v>
      </c>
      <c r="Z103" s="30"/>
      <c r="AA103" s="2"/>
      <c r="AB103" s="31"/>
      <c r="AC103" s="31"/>
      <c r="AD103" s="31"/>
      <c r="AE103" s="31"/>
      <c r="AF103" s="31"/>
      <c r="AG103" s="31"/>
      <c r="AH103" s="31"/>
      <c r="AI103" s="31"/>
    </row>
    <row r="104" spans="1:35" ht="15" customHeight="1">
      <c r="A104" s="32"/>
      <c r="B104" s="85"/>
      <c r="C104" s="85"/>
      <c r="D104" s="85"/>
      <c r="E104" s="85"/>
      <c r="F104" s="85"/>
      <c r="G104" s="85"/>
      <c r="H104" s="86"/>
      <c r="I104" s="33"/>
      <c r="J104" s="29"/>
      <c r="K104" s="24"/>
      <c r="L104" s="33" t="s">
        <v>181</v>
      </c>
      <c r="M104" s="29">
        <v>0.5</v>
      </c>
      <c r="N104" s="24" t="str">
        <f t="shared" si="33"/>
        <v>公斤</v>
      </c>
      <c r="O104" s="33" t="s">
        <v>32</v>
      </c>
      <c r="P104" s="29">
        <v>0.05</v>
      </c>
      <c r="Q104" s="24" t="str">
        <f t="shared" si="34"/>
        <v>公斤</v>
      </c>
      <c r="R104" s="33" t="s">
        <v>49</v>
      </c>
      <c r="S104" s="29">
        <v>0.01</v>
      </c>
      <c r="T104" s="28" t="str">
        <f t="shared" si="49"/>
        <v>公斤</v>
      </c>
      <c r="U104" s="29"/>
      <c r="V104" s="29"/>
      <c r="W104" s="28" t="str">
        <f t="shared" si="50"/>
        <v/>
      </c>
      <c r="X104" s="33" t="s">
        <v>36</v>
      </c>
      <c r="Y104" s="29"/>
      <c r="Z104" s="30"/>
      <c r="AA104" s="2"/>
      <c r="AB104" s="31"/>
      <c r="AC104" s="31"/>
      <c r="AD104" s="31"/>
      <c r="AE104" s="31"/>
      <c r="AF104" s="31"/>
      <c r="AG104" s="31"/>
      <c r="AH104" s="31"/>
      <c r="AI104" s="31"/>
    </row>
    <row r="105" spans="1:35" ht="15" customHeight="1" thickBot="1">
      <c r="A105" s="40"/>
      <c r="B105" s="85"/>
      <c r="C105" s="85"/>
      <c r="D105" s="85"/>
      <c r="E105" s="85"/>
      <c r="F105" s="85"/>
      <c r="G105" s="85"/>
      <c r="H105" s="86"/>
      <c r="I105" s="41"/>
      <c r="J105" s="42"/>
      <c r="K105" s="55"/>
      <c r="L105" s="41" t="s">
        <v>32</v>
      </c>
      <c r="M105" s="42">
        <v>0.05</v>
      </c>
      <c r="N105" s="24" t="str">
        <f t="shared" si="33"/>
        <v>公斤</v>
      </c>
      <c r="O105" s="41"/>
      <c r="P105" s="42"/>
      <c r="Q105" s="24" t="str">
        <f t="shared" si="34"/>
        <v/>
      </c>
      <c r="R105" s="41" t="s">
        <v>32</v>
      </c>
      <c r="S105" s="42">
        <v>0.05</v>
      </c>
      <c r="T105" s="56" t="str">
        <f t="shared" si="49"/>
        <v>公斤</v>
      </c>
      <c r="U105" s="42"/>
      <c r="V105" s="42"/>
      <c r="W105" s="56" t="str">
        <f t="shared" si="50"/>
        <v/>
      </c>
      <c r="X105" s="41"/>
      <c r="Y105" s="42"/>
      <c r="Z105" s="87"/>
      <c r="AA105" s="57"/>
      <c r="AB105" s="31"/>
      <c r="AC105" s="31"/>
      <c r="AD105" s="31"/>
      <c r="AE105" s="31"/>
      <c r="AF105" s="31"/>
      <c r="AG105" s="31"/>
      <c r="AH105" s="31"/>
      <c r="AI105" s="31"/>
    </row>
    <row r="106" spans="1:35" ht="15.75" customHeight="1"/>
    <row r="107" spans="1:35" ht="15.75" customHeight="1"/>
    <row r="108" spans="1:35" ht="15.75" customHeight="1"/>
    <row r="109" spans="1:35" ht="15.75" customHeight="1"/>
    <row r="110" spans="1:35" ht="15.75" customHeight="1"/>
    <row r="111" spans="1:35" ht="15.75" customHeight="1"/>
    <row r="112" spans="1:35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mergeCells count="3">
    <mergeCell ref="A1:G1"/>
    <mergeCell ref="I1:Z1"/>
    <mergeCell ref="AB2:AI2"/>
  </mergeCells>
  <phoneticPr fontId="15" type="noConversion"/>
  <pageMargins left="0" right="0" top="0" bottom="0" header="0" footer="0"/>
  <pageSetup paperSize="9" scale="94" fitToHeight="0" orientation="portrait" r:id="rId1"/>
  <rowBreaks count="1" manualBreakCount="1">
    <brk id="51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E982"/>
  <sheetViews>
    <sheetView zoomScale="85" zoomScaleNormal="85" workbookViewId="0">
      <pane ySplit="3" topLeftCell="A4" activePane="bottomLeft" state="frozen"/>
      <selection pane="bottomLeft" activeCell="AG1" sqref="AG1:AH1048576"/>
    </sheetView>
  </sheetViews>
  <sheetFormatPr defaultColWidth="11.25" defaultRowHeight="15" customHeight="1"/>
  <cols>
    <col min="1" max="1" width="2.125" customWidth="1"/>
    <col min="2" max="2" width="3.5" customWidth="1"/>
    <col min="3" max="3" width="2.625" customWidth="1"/>
    <col min="4" max="4" width="3.375" customWidth="1"/>
    <col min="5" max="5" width="2.875" customWidth="1"/>
    <col min="6" max="6" width="2.75" customWidth="1"/>
    <col min="7" max="8" width="2.625" customWidth="1"/>
    <col min="9" max="9" width="5.125" customWidth="1"/>
    <col min="10" max="10" width="2" customWidth="1"/>
    <col min="11" max="11" width="3.875" customWidth="1"/>
    <col min="12" max="12" width="5.125" customWidth="1"/>
    <col min="13" max="13" width="2" customWidth="1"/>
    <col min="14" max="14" width="3.875" customWidth="1"/>
    <col min="15" max="15" width="5.125" customWidth="1"/>
    <col min="16" max="16" width="2" customWidth="1"/>
    <col min="17" max="20" width="3.875" customWidth="1"/>
    <col min="21" max="21" width="5.125" customWidth="1"/>
    <col min="22" max="22" width="2" customWidth="1"/>
    <col min="23" max="23" width="3.875" customWidth="1"/>
    <col min="24" max="24" width="2.5" customWidth="1"/>
    <col min="25" max="25" width="2.75" customWidth="1"/>
    <col min="26" max="26" width="4.5" customWidth="1"/>
    <col min="27" max="27" width="3.5" customWidth="1"/>
    <col min="28" max="28" width="5.5" customWidth="1"/>
    <col min="29" max="29" width="4.25" customWidth="1"/>
    <col min="30" max="30" width="3.625" customWidth="1"/>
    <col min="31" max="31" width="4" customWidth="1"/>
  </cols>
  <sheetData>
    <row r="1" spans="1:31" ht="15" customHeight="1">
      <c r="A1" s="150" t="s">
        <v>0</v>
      </c>
      <c r="B1" s="151"/>
      <c r="C1" s="151"/>
      <c r="D1" s="151"/>
      <c r="E1" s="151"/>
      <c r="F1" s="151"/>
      <c r="G1" s="152"/>
      <c r="H1" s="1"/>
      <c r="I1" s="153" t="s">
        <v>1</v>
      </c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2"/>
      <c r="X1" s="2"/>
      <c r="Y1" s="2"/>
      <c r="Z1" s="2"/>
      <c r="AA1" s="2"/>
      <c r="AB1" s="2"/>
      <c r="AC1" s="2"/>
      <c r="AD1" s="2"/>
      <c r="AE1" s="2"/>
    </row>
    <row r="2" spans="1:31" ht="19.5" customHeight="1" thickBot="1">
      <c r="A2" s="3" t="s">
        <v>2</v>
      </c>
      <c r="B2" s="97"/>
      <c r="C2" s="97"/>
      <c r="D2" s="97"/>
      <c r="E2" s="97"/>
      <c r="F2" s="97"/>
      <c r="G2" s="97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9"/>
      <c r="X2" s="100"/>
      <c r="Y2" s="154" t="s">
        <v>3</v>
      </c>
      <c r="Z2" s="155"/>
      <c r="AA2" s="155"/>
      <c r="AB2" s="155"/>
      <c r="AC2" s="155"/>
      <c r="AD2" s="155"/>
      <c r="AE2" s="156"/>
    </row>
    <row r="3" spans="1:31" ht="15" customHeight="1" thickBot="1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1" t="s">
        <v>11</v>
      </c>
      <c r="I3" s="102" t="s">
        <v>12</v>
      </c>
      <c r="J3" s="103" t="s">
        <v>13</v>
      </c>
      <c r="K3" s="103" t="s">
        <v>14</v>
      </c>
      <c r="L3" s="102" t="s">
        <v>15</v>
      </c>
      <c r="M3" s="103" t="s">
        <v>13</v>
      </c>
      <c r="N3" s="103" t="s">
        <v>14</v>
      </c>
      <c r="O3" s="102" t="s">
        <v>16</v>
      </c>
      <c r="P3" s="103" t="s">
        <v>13</v>
      </c>
      <c r="Q3" s="103" t="s">
        <v>14</v>
      </c>
      <c r="R3" s="41" t="s">
        <v>18</v>
      </c>
      <c r="S3" s="42" t="s">
        <v>13</v>
      </c>
      <c r="T3" s="103" t="s">
        <v>14</v>
      </c>
      <c r="U3" s="102" t="s">
        <v>19</v>
      </c>
      <c r="V3" s="103" t="s">
        <v>13</v>
      </c>
      <c r="W3" s="103" t="s">
        <v>14</v>
      </c>
      <c r="X3" s="16"/>
      <c r="Y3" s="17"/>
      <c r="Z3" s="17" t="s">
        <v>12</v>
      </c>
      <c r="AA3" s="17" t="s">
        <v>15</v>
      </c>
      <c r="AB3" s="17" t="s">
        <v>16</v>
      </c>
      <c r="AC3" s="17" t="s">
        <v>18</v>
      </c>
      <c r="AD3" s="17" t="s">
        <v>19</v>
      </c>
      <c r="AE3" s="17"/>
    </row>
    <row r="4" spans="1:31" ht="15" customHeight="1">
      <c r="A4" s="18" t="s">
        <v>55</v>
      </c>
      <c r="B4" s="19">
        <v>5.8</v>
      </c>
      <c r="C4" s="19">
        <v>2.5</v>
      </c>
      <c r="D4" s="19">
        <v>1.7</v>
      </c>
      <c r="E4" s="19">
        <v>2.1</v>
      </c>
      <c r="F4" s="20"/>
      <c r="G4" s="20"/>
      <c r="H4" s="104">
        <f>B4*70+E4*45+D4*25+F4*150+G4*60+C4*75</f>
        <v>730.5</v>
      </c>
      <c r="I4" s="22" t="s">
        <v>20</v>
      </c>
      <c r="J4" s="23"/>
      <c r="K4" s="24"/>
      <c r="L4" s="25" t="s">
        <v>86</v>
      </c>
      <c r="M4" s="26"/>
      <c r="N4" s="24"/>
      <c r="O4" s="47" t="s">
        <v>71</v>
      </c>
      <c r="P4" s="68"/>
      <c r="Q4" s="24"/>
      <c r="R4" s="108" t="s">
        <v>22</v>
      </c>
      <c r="S4" s="52"/>
      <c r="T4" s="109"/>
      <c r="U4" s="25" t="s">
        <v>58</v>
      </c>
      <c r="V4" s="26"/>
      <c r="W4" s="30" t="str">
        <f t="shared" ref="W4:W7" si="0">IF(P4,"公斤","")</f>
        <v/>
      </c>
      <c r="X4" s="53"/>
      <c r="Y4" s="54" t="str">
        <f>A4</f>
        <v>K4</v>
      </c>
      <c r="Z4" s="54" t="str">
        <f>I5&amp;" "&amp;I6&amp;" "&amp;I7&amp;" "&amp;I8&amp;" "&amp;I9</f>
        <v xml:space="preserve">米    </v>
      </c>
      <c r="AA4" s="54" t="str">
        <f>L5&amp;" "&amp;L6&amp;" "&amp;L7&amp;" "&amp;L8&amp;" "&amp;L9</f>
        <v xml:space="preserve">魚排 胡椒鹽   </v>
      </c>
      <c r="AB4" s="54" t="str">
        <f>O5&amp;" "&amp;O6&amp;" "&amp;O7&amp;" "&amp;O8&amp;" "&amp;O9</f>
        <v xml:space="preserve">雞蛋 胡蘿蔔 大蒜  </v>
      </c>
      <c r="AC4" s="54" t="str">
        <f>R5&amp;" "&amp;R6&amp;" "&amp;R7&amp;" "&amp;R8&amp;" "&amp;R9</f>
        <v xml:space="preserve">蔬菜 大蒜   </v>
      </c>
      <c r="AD4" s="54" t="str">
        <f>U5&amp;" "&amp;U6&amp;" "&amp;U7&amp;" "&amp;U8&amp;" "&amp;U9</f>
        <v xml:space="preserve">綠豆 二砂糖   </v>
      </c>
      <c r="AE4" s="54"/>
    </row>
    <row r="5" spans="1:31" ht="15" customHeight="1">
      <c r="A5" s="32"/>
      <c r="B5" s="20"/>
      <c r="C5" s="20"/>
      <c r="D5" s="20"/>
      <c r="E5" s="20"/>
      <c r="F5" s="20"/>
      <c r="G5" s="20"/>
      <c r="H5" s="104"/>
      <c r="I5" s="33" t="s">
        <v>24</v>
      </c>
      <c r="J5" s="29">
        <v>10</v>
      </c>
      <c r="K5" s="24" t="s">
        <v>14</v>
      </c>
      <c r="L5" s="33" t="s">
        <v>90</v>
      </c>
      <c r="M5" s="29">
        <v>6</v>
      </c>
      <c r="N5" s="24" t="s">
        <v>14</v>
      </c>
      <c r="O5" s="33" t="s">
        <v>41</v>
      </c>
      <c r="P5" s="29">
        <v>2</v>
      </c>
      <c r="Q5" s="24" t="s">
        <v>14</v>
      </c>
      <c r="R5" s="34" t="s">
        <v>18</v>
      </c>
      <c r="S5" s="35">
        <v>7</v>
      </c>
      <c r="T5" s="106" t="str">
        <f t="shared" ref="T5:T9" si="1">IF(S5,"公斤","")</f>
        <v>公斤</v>
      </c>
      <c r="U5" s="33" t="s">
        <v>62</v>
      </c>
      <c r="V5" s="29">
        <v>2</v>
      </c>
      <c r="W5" s="30" t="str">
        <f t="shared" si="0"/>
        <v>公斤</v>
      </c>
      <c r="X5" s="2"/>
      <c r="Y5" s="31"/>
      <c r="Z5" s="31"/>
      <c r="AA5" s="31"/>
      <c r="AB5" s="31"/>
      <c r="AC5" s="31"/>
      <c r="AD5" s="31"/>
      <c r="AE5" s="31"/>
    </row>
    <row r="6" spans="1:31" ht="15" customHeight="1">
      <c r="A6" s="32"/>
      <c r="B6" s="20"/>
      <c r="C6" s="20"/>
      <c r="D6" s="20"/>
      <c r="E6" s="20"/>
      <c r="F6" s="20"/>
      <c r="G6" s="20"/>
      <c r="H6" s="104"/>
      <c r="I6" s="33"/>
      <c r="J6" s="29"/>
      <c r="K6" s="24"/>
      <c r="L6" s="33" t="s">
        <v>91</v>
      </c>
      <c r="M6" s="29"/>
      <c r="N6" s="24"/>
      <c r="O6" s="33" t="s">
        <v>37</v>
      </c>
      <c r="P6" s="29">
        <v>4</v>
      </c>
      <c r="Q6" s="24" t="s">
        <v>14</v>
      </c>
      <c r="R6" s="33" t="s">
        <v>32</v>
      </c>
      <c r="S6" s="29">
        <v>0.05</v>
      </c>
      <c r="T6" s="106" t="str">
        <f t="shared" si="1"/>
        <v>公斤</v>
      </c>
      <c r="U6" s="34" t="s">
        <v>66</v>
      </c>
      <c r="V6" s="29">
        <v>1</v>
      </c>
      <c r="W6" s="30" t="str">
        <f t="shared" si="0"/>
        <v>公斤</v>
      </c>
      <c r="X6" s="2"/>
      <c r="Y6" s="31"/>
      <c r="Z6" s="31"/>
      <c r="AA6" s="31"/>
      <c r="AB6" s="31"/>
      <c r="AC6" s="31"/>
      <c r="AD6" s="31"/>
      <c r="AE6" s="31"/>
    </row>
    <row r="7" spans="1:31" ht="15" customHeight="1">
      <c r="A7" s="32"/>
      <c r="B7" s="20"/>
      <c r="C7" s="20"/>
      <c r="D7" s="20"/>
      <c r="E7" s="20"/>
      <c r="F7" s="20"/>
      <c r="G7" s="20"/>
      <c r="H7" s="104"/>
      <c r="I7" s="33"/>
      <c r="J7" s="29"/>
      <c r="K7" s="24"/>
      <c r="L7" s="33"/>
      <c r="M7" s="29"/>
      <c r="N7" s="24"/>
      <c r="O7" s="33" t="s">
        <v>32</v>
      </c>
      <c r="P7" s="29">
        <v>0.05</v>
      </c>
      <c r="Q7" s="24" t="s">
        <v>14</v>
      </c>
      <c r="R7" s="33"/>
      <c r="S7" s="29"/>
      <c r="T7" s="106" t="str">
        <f t="shared" si="1"/>
        <v/>
      </c>
      <c r="U7" s="66"/>
      <c r="V7" s="29"/>
      <c r="W7" s="30" t="str">
        <f t="shared" si="0"/>
        <v>公斤</v>
      </c>
      <c r="X7" s="2"/>
      <c r="Y7" s="31"/>
      <c r="Z7" s="31"/>
      <c r="AA7" s="31"/>
      <c r="AB7" s="31"/>
      <c r="AC7" s="31"/>
      <c r="AD7" s="31"/>
      <c r="AE7" s="31"/>
    </row>
    <row r="8" spans="1:31" ht="15" customHeight="1">
      <c r="A8" s="32"/>
      <c r="B8" s="20"/>
      <c r="C8" s="20"/>
      <c r="D8" s="20"/>
      <c r="E8" s="20"/>
      <c r="F8" s="20"/>
      <c r="G8" s="20"/>
      <c r="H8" s="104"/>
      <c r="I8" s="33"/>
      <c r="J8" s="29"/>
      <c r="K8" s="24"/>
      <c r="L8" s="33"/>
      <c r="M8" s="29"/>
      <c r="N8" s="24"/>
      <c r="O8" s="33"/>
      <c r="P8" s="29"/>
      <c r="Q8" s="24" t="s">
        <v>14</v>
      </c>
      <c r="R8" s="33"/>
      <c r="S8" s="29"/>
      <c r="T8" s="106" t="str">
        <f t="shared" si="1"/>
        <v/>
      </c>
      <c r="U8" s="33"/>
      <c r="V8" s="29"/>
      <c r="W8" s="30"/>
      <c r="X8" s="2"/>
      <c r="Y8" s="31"/>
      <c r="Z8" s="31"/>
      <c r="AA8" s="31"/>
      <c r="AB8" s="31"/>
      <c r="AC8" s="31"/>
      <c r="AD8" s="31"/>
      <c r="AE8" s="31"/>
    </row>
    <row r="9" spans="1:31" ht="15" customHeight="1" thickBot="1">
      <c r="A9" s="40"/>
      <c r="B9" s="5"/>
      <c r="C9" s="5"/>
      <c r="D9" s="5"/>
      <c r="E9" s="5"/>
      <c r="F9" s="5"/>
      <c r="G9" s="5"/>
      <c r="H9" s="104"/>
      <c r="I9" s="41"/>
      <c r="J9" s="42"/>
      <c r="K9" s="43"/>
      <c r="L9" s="41"/>
      <c r="M9" s="42"/>
      <c r="N9" s="24"/>
      <c r="O9" s="41"/>
      <c r="P9" s="42"/>
      <c r="Q9" s="24" t="s">
        <v>14</v>
      </c>
      <c r="R9" s="41"/>
      <c r="S9" s="42"/>
      <c r="T9" s="110" t="str">
        <f t="shared" si="1"/>
        <v/>
      </c>
      <c r="U9" s="41"/>
      <c r="V9" s="42"/>
      <c r="W9" s="30" t="str">
        <f t="shared" ref="W9:W25" si="2">IF(P9,"公斤","")</f>
        <v/>
      </c>
      <c r="X9" s="57"/>
      <c r="Y9" s="58"/>
      <c r="Z9" s="58"/>
      <c r="AA9" s="58"/>
      <c r="AB9" s="58"/>
      <c r="AC9" s="58"/>
      <c r="AD9" s="58"/>
      <c r="AE9" s="58"/>
    </row>
    <row r="10" spans="1:31" ht="15" customHeight="1">
      <c r="A10" s="18" t="s">
        <v>68</v>
      </c>
      <c r="B10" s="19">
        <v>5</v>
      </c>
      <c r="C10" s="19">
        <v>2.2000000000000002</v>
      </c>
      <c r="D10" s="19">
        <v>2.1</v>
      </c>
      <c r="E10" s="19">
        <v>2.2000000000000002</v>
      </c>
      <c r="F10" s="20"/>
      <c r="G10" s="20"/>
      <c r="H10" s="104">
        <f>B10*70+E10*45+D10*25+F10*150+G10*60+C10*75</f>
        <v>666.5</v>
      </c>
      <c r="I10" s="47" t="s">
        <v>69</v>
      </c>
      <c r="J10" s="48"/>
      <c r="K10" s="59"/>
      <c r="L10" s="25" t="s">
        <v>70</v>
      </c>
      <c r="M10" s="26"/>
      <c r="N10" s="24"/>
      <c r="O10" s="62" t="s">
        <v>56</v>
      </c>
      <c r="P10" s="26"/>
      <c r="Q10" s="24"/>
      <c r="R10" s="12" t="s">
        <v>22</v>
      </c>
      <c r="S10" s="13"/>
      <c r="T10" s="105"/>
      <c r="U10" s="25" t="s">
        <v>73</v>
      </c>
      <c r="V10" s="26"/>
      <c r="W10" s="30" t="str">
        <f t="shared" si="2"/>
        <v/>
      </c>
      <c r="X10" s="2"/>
      <c r="Y10" s="31" t="str">
        <f>A10</f>
        <v>K5</v>
      </c>
      <c r="Z10" s="31" t="str">
        <f>I11&amp;" "&amp;I12&amp;" "&amp;I13&amp;" "&amp;I14&amp;" "&amp;I15</f>
        <v xml:space="preserve">米 紅藜   </v>
      </c>
      <c r="AA10" s="31" t="str">
        <f>L11&amp;" "&amp;L12&amp;" "&amp;L13&amp;" "&amp;L14&amp;" "&amp;L15</f>
        <v xml:space="preserve">豬後腿肉 結球白菜 胡蘿蔔 大蒜 </v>
      </c>
      <c r="AB10" s="31" t="str">
        <f>O11&amp;" "&amp;O12&amp;" "&amp;O13&amp;" "&amp;O14&amp;" "&amp;O15</f>
        <v>豬後腿肉 綠豆芽 韮菜 乾木耳 大蒜</v>
      </c>
      <c r="AC10" s="31" t="str">
        <f>R11&amp;" "&amp;R12&amp;" "&amp;R13&amp;" "&amp;R14&amp;" "&amp;R15</f>
        <v xml:space="preserve">蔬菜 大蒜   </v>
      </c>
      <c r="AD10" s="31" t="str">
        <f>U11&amp;" "&amp;U12&amp;" "&amp;U13&amp;" "&amp;U14&amp;" "&amp;U15</f>
        <v xml:space="preserve">時瓜 薑 大骨  </v>
      </c>
      <c r="AE10" s="31"/>
    </row>
    <row r="11" spans="1:31" ht="15" customHeight="1">
      <c r="A11" s="32"/>
      <c r="B11" s="20"/>
      <c r="C11" s="20"/>
      <c r="D11" s="20"/>
      <c r="E11" s="20"/>
      <c r="F11" s="20"/>
      <c r="G11" s="20"/>
      <c r="H11" s="104"/>
      <c r="I11" s="33" t="s">
        <v>24</v>
      </c>
      <c r="J11" s="29">
        <v>10</v>
      </c>
      <c r="K11" s="24" t="s">
        <v>14</v>
      </c>
      <c r="L11" s="33" t="s">
        <v>60</v>
      </c>
      <c r="M11" s="29">
        <v>6</v>
      </c>
      <c r="N11" s="24" t="s">
        <v>14</v>
      </c>
      <c r="O11" s="64" t="s">
        <v>60</v>
      </c>
      <c r="P11" s="24">
        <v>0.6</v>
      </c>
      <c r="Q11" s="24" t="s">
        <v>14</v>
      </c>
      <c r="R11" s="34" t="s">
        <v>18</v>
      </c>
      <c r="S11" s="35">
        <v>7</v>
      </c>
      <c r="T11" s="106" t="str">
        <f t="shared" ref="T11:T15" si="3">IF(S11,"公斤","")</f>
        <v>公斤</v>
      </c>
      <c r="U11" s="33" t="s">
        <v>74</v>
      </c>
      <c r="V11" s="29">
        <v>5</v>
      </c>
      <c r="W11" s="30" t="str">
        <f t="shared" si="2"/>
        <v>公斤</v>
      </c>
      <c r="X11" s="2"/>
      <c r="Y11" s="31"/>
      <c r="Z11" s="31"/>
      <c r="AA11" s="31"/>
      <c r="AB11" s="31"/>
      <c r="AC11" s="31"/>
      <c r="AD11" s="31"/>
      <c r="AE11" s="31"/>
    </row>
    <row r="12" spans="1:31" ht="15" customHeight="1">
      <c r="A12" s="32"/>
      <c r="B12" s="20"/>
      <c r="C12" s="20"/>
      <c r="D12" s="20"/>
      <c r="E12" s="20"/>
      <c r="F12" s="20"/>
      <c r="G12" s="20"/>
      <c r="H12" s="104"/>
      <c r="I12" s="33" t="s">
        <v>75</v>
      </c>
      <c r="J12" s="29">
        <v>0.05</v>
      </c>
      <c r="K12" s="24" t="s">
        <v>14</v>
      </c>
      <c r="L12" s="33" t="s">
        <v>76</v>
      </c>
      <c r="M12" s="29">
        <v>4</v>
      </c>
      <c r="N12" s="24" t="s">
        <v>14</v>
      </c>
      <c r="O12" s="64" t="s">
        <v>64</v>
      </c>
      <c r="P12" s="24">
        <v>5</v>
      </c>
      <c r="Q12" s="24" t="s">
        <v>14</v>
      </c>
      <c r="R12" s="33" t="s">
        <v>32</v>
      </c>
      <c r="S12" s="29">
        <v>0.05</v>
      </c>
      <c r="T12" s="106" t="str">
        <f t="shared" si="3"/>
        <v>公斤</v>
      </c>
      <c r="U12" s="34" t="s">
        <v>35</v>
      </c>
      <c r="V12" s="29">
        <v>0.05</v>
      </c>
      <c r="W12" s="30" t="str">
        <f t="shared" si="2"/>
        <v>公斤</v>
      </c>
      <c r="X12" s="2"/>
      <c r="Y12" s="31"/>
      <c r="Z12" s="31"/>
      <c r="AA12" s="31"/>
      <c r="AB12" s="31"/>
      <c r="AC12" s="31"/>
      <c r="AD12" s="31"/>
      <c r="AE12" s="31"/>
    </row>
    <row r="13" spans="1:31" ht="15" customHeight="1">
      <c r="A13" s="32"/>
      <c r="B13" s="20"/>
      <c r="C13" s="20"/>
      <c r="D13" s="20"/>
      <c r="E13" s="20"/>
      <c r="F13" s="20"/>
      <c r="G13" s="20"/>
      <c r="H13" s="104"/>
      <c r="I13" s="33"/>
      <c r="J13" s="29"/>
      <c r="K13" s="24"/>
      <c r="L13" s="33" t="s">
        <v>37</v>
      </c>
      <c r="M13" s="29">
        <v>0.5</v>
      </c>
      <c r="N13" s="24" t="s">
        <v>14</v>
      </c>
      <c r="O13" s="64" t="s">
        <v>67</v>
      </c>
      <c r="P13" s="24">
        <v>0.5</v>
      </c>
      <c r="Q13" s="24" t="s">
        <v>14</v>
      </c>
      <c r="R13" s="33"/>
      <c r="S13" s="29"/>
      <c r="T13" s="106" t="str">
        <f t="shared" si="3"/>
        <v/>
      </c>
      <c r="U13" s="33" t="s">
        <v>50</v>
      </c>
      <c r="V13" s="29">
        <v>1</v>
      </c>
      <c r="W13" s="30" t="str">
        <f t="shared" si="2"/>
        <v>公斤</v>
      </c>
      <c r="X13" s="2"/>
      <c r="Y13" s="31"/>
      <c r="Z13" s="31"/>
      <c r="AA13" s="31"/>
      <c r="AB13" s="31"/>
      <c r="AC13" s="31"/>
      <c r="AD13" s="31"/>
      <c r="AE13" s="31"/>
    </row>
    <row r="14" spans="1:31" ht="15" customHeight="1">
      <c r="A14" s="32"/>
      <c r="B14" s="20"/>
      <c r="C14" s="20"/>
      <c r="D14" s="20"/>
      <c r="E14" s="20"/>
      <c r="F14" s="20"/>
      <c r="G14" s="20"/>
      <c r="H14" s="104"/>
      <c r="I14" s="33"/>
      <c r="J14" s="29"/>
      <c r="K14" s="24"/>
      <c r="L14" s="33" t="s">
        <v>32</v>
      </c>
      <c r="M14" s="29">
        <v>0.05</v>
      </c>
      <c r="N14" s="24" t="s">
        <v>14</v>
      </c>
      <c r="O14" s="64" t="s">
        <v>49</v>
      </c>
      <c r="P14" s="24">
        <v>0.01</v>
      </c>
      <c r="Q14" s="24"/>
      <c r="R14" s="33"/>
      <c r="S14" s="29"/>
      <c r="T14" s="106" t="str">
        <f t="shared" si="3"/>
        <v/>
      </c>
      <c r="U14" s="33"/>
      <c r="V14" s="29"/>
      <c r="W14" s="30" t="str">
        <f t="shared" si="2"/>
        <v>公斤</v>
      </c>
      <c r="X14" s="2"/>
      <c r="Y14" s="31"/>
      <c r="Z14" s="31"/>
      <c r="AA14" s="31"/>
      <c r="AB14" s="31"/>
      <c r="AC14" s="31"/>
      <c r="AD14" s="31"/>
      <c r="AE14" s="31"/>
    </row>
    <row r="15" spans="1:31" ht="15" customHeight="1" thickBot="1">
      <c r="A15" s="40"/>
      <c r="B15" s="5"/>
      <c r="C15" s="5"/>
      <c r="D15" s="5"/>
      <c r="E15" s="5"/>
      <c r="F15" s="5"/>
      <c r="G15" s="5"/>
      <c r="H15" s="104"/>
      <c r="I15" s="41"/>
      <c r="J15" s="42"/>
      <c r="K15" s="43"/>
      <c r="L15" s="41"/>
      <c r="M15" s="42"/>
      <c r="N15" s="24"/>
      <c r="O15" s="67" t="s">
        <v>32</v>
      </c>
      <c r="P15" s="55">
        <v>0.05</v>
      </c>
      <c r="Q15" s="24"/>
      <c r="R15" s="36"/>
      <c r="S15" s="37"/>
      <c r="T15" s="107" t="str">
        <f t="shared" si="3"/>
        <v/>
      </c>
      <c r="U15" s="41"/>
      <c r="V15" s="42"/>
      <c r="W15" s="30" t="str">
        <f t="shared" si="2"/>
        <v>公斤</v>
      </c>
      <c r="X15" s="2"/>
      <c r="Y15" s="2"/>
      <c r="Z15" s="31"/>
      <c r="AA15" s="2"/>
      <c r="AB15" s="2"/>
      <c r="AC15" s="2"/>
      <c r="AD15" s="2"/>
      <c r="AE15" s="2"/>
    </row>
    <row r="16" spans="1:31" ht="15" customHeight="1">
      <c r="A16" s="18" t="s">
        <v>77</v>
      </c>
      <c r="B16" s="19">
        <v>5</v>
      </c>
      <c r="C16" s="19">
        <v>2.5</v>
      </c>
      <c r="D16" s="19">
        <v>1.7</v>
      </c>
      <c r="E16" s="19">
        <v>2.5</v>
      </c>
      <c r="F16" s="20"/>
      <c r="G16" s="20"/>
      <c r="H16" s="104">
        <f>B16*70+E16*45+D16*25+F16*150+G16*60+C16*75</f>
        <v>692.5</v>
      </c>
      <c r="I16" s="47" t="s">
        <v>20</v>
      </c>
      <c r="J16" s="48"/>
      <c r="K16" s="49"/>
      <c r="L16" s="47" t="s">
        <v>169</v>
      </c>
      <c r="M16" s="61"/>
      <c r="N16" s="24"/>
      <c r="O16" s="50" t="s">
        <v>79</v>
      </c>
      <c r="P16" s="26"/>
      <c r="Q16" s="24"/>
      <c r="R16" s="108" t="s">
        <v>22</v>
      </c>
      <c r="S16" s="52"/>
      <c r="T16" s="109"/>
      <c r="U16" s="47" t="s">
        <v>218</v>
      </c>
      <c r="V16" s="138"/>
      <c r="W16" s="30" t="str">
        <f t="shared" si="2"/>
        <v/>
      </c>
      <c r="X16" s="53"/>
      <c r="Y16" s="54" t="str">
        <f>A16</f>
        <v>L1</v>
      </c>
      <c r="Z16" s="54" t="str">
        <f>I17&amp;" "&amp;I18&amp;" "&amp;I19&amp;" "&amp;I20&amp;" "&amp;I21</f>
        <v xml:space="preserve">米    </v>
      </c>
      <c r="AA16" s="54" t="str">
        <f>L17&amp;" "&amp;L18&amp;" "&amp;L19&amp;" "&amp;L20&amp;" "&amp;L21</f>
        <v xml:space="preserve">豬後腿肉 麻竹筍干 大蒜  </v>
      </c>
      <c r="AB16" s="54" t="str">
        <f>O17&amp;" "&amp;O18&amp;" "&amp;O19&amp;" "&amp;O20&amp;" "&amp;O21</f>
        <v xml:space="preserve">豆包 甘藍 乾香菇 大蒜 </v>
      </c>
      <c r="AC16" s="54" t="str">
        <f>R17&amp;" "&amp;R18&amp;" "&amp;R19&amp;" "&amp;R20&amp;" "&amp;R21</f>
        <v xml:space="preserve">蔬菜 大蒜   </v>
      </c>
      <c r="AD16" s="54" t="str">
        <f>U17&amp;" "&amp;U18&amp;" "&amp;U19&amp;" "&amp;U20&amp;" "&amp;U21</f>
        <v xml:space="preserve">豆奶    </v>
      </c>
      <c r="AE16" s="54"/>
    </row>
    <row r="17" spans="1:31" ht="15" customHeight="1">
      <c r="A17" s="32"/>
      <c r="B17" s="20"/>
      <c r="C17" s="20"/>
      <c r="D17" s="20"/>
      <c r="E17" s="20"/>
      <c r="F17" s="20"/>
      <c r="G17" s="20"/>
      <c r="H17" s="104"/>
      <c r="I17" s="33" t="s">
        <v>24</v>
      </c>
      <c r="J17" s="29">
        <v>10</v>
      </c>
      <c r="K17" s="24" t="s">
        <v>14</v>
      </c>
      <c r="L17" s="33" t="s">
        <v>60</v>
      </c>
      <c r="M17" s="29">
        <v>6</v>
      </c>
      <c r="N17" s="24" t="s">
        <v>14</v>
      </c>
      <c r="O17" s="34" t="s">
        <v>81</v>
      </c>
      <c r="P17" s="35">
        <v>1.5</v>
      </c>
      <c r="Q17" s="24" t="s">
        <v>14</v>
      </c>
      <c r="R17" s="34" t="s">
        <v>18</v>
      </c>
      <c r="S17" s="35">
        <v>7</v>
      </c>
      <c r="T17" s="106" t="str">
        <f t="shared" ref="T17:T21" si="4">IF(S17,"公斤","")</f>
        <v>公斤</v>
      </c>
      <c r="U17" s="33" t="s">
        <v>218</v>
      </c>
      <c r="V17" s="29">
        <v>1.9</v>
      </c>
      <c r="W17" s="30" t="str">
        <f t="shared" si="2"/>
        <v>公斤</v>
      </c>
      <c r="X17" s="2"/>
      <c r="Y17" s="31"/>
      <c r="Z17" s="31"/>
      <c r="AA17" s="31"/>
      <c r="AB17" s="31"/>
      <c r="AC17" s="31"/>
      <c r="AD17" s="31"/>
      <c r="AE17" s="31"/>
    </row>
    <row r="18" spans="1:31" ht="15" customHeight="1">
      <c r="A18" s="32"/>
      <c r="B18" s="20"/>
      <c r="C18" s="20"/>
      <c r="D18" s="20"/>
      <c r="E18" s="20"/>
      <c r="F18" s="20"/>
      <c r="G18" s="20"/>
      <c r="H18" s="104"/>
      <c r="I18" s="33"/>
      <c r="J18" s="29"/>
      <c r="K18" s="24"/>
      <c r="L18" s="33" t="s">
        <v>65</v>
      </c>
      <c r="M18" s="29">
        <v>3</v>
      </c>
      <c r="N18" s="24" t="s">
        <v>14</v>
      </c>
      <c r="O18" s="34" t="s">
        <v>46</v>
      </c>
      <c r="P18" s="35">
        <v>7</v>
      </c>
      <c r="Q18" s="24" t="s">
        <v>14</v>
      </c>
      <c r="R18" s="33" t="s">
        <v>32</v>
      </c>
      <c r="S18" s="29">
        <v>0.05</v>
      </c>
      <c r="T18" s="106" t="str">
        <f t="shared" si="4"/>
        <v>公斤</v>
      </c>
      <c r="U18" s="34"/>
      <c r="V18" s="29"/>
      <c r="W18" s="30" t="str">
        <f t="shared" si="2"/>
        <v>公斤</v>
      </c>
      <c r="X18" s="2"/>
      <c r="Y18" s="31"/>
      <c r="Z18" s="31"/>
      <c r="AA18" s="31"/>
      <c r="AB18" s="31"/>
      <c r="AC18" s="31"/>
      <c r="AD18" s="31"/>
      <c r="AE18" s="31"/>
    </row>
    <row r="19" spans="1:31" ht="15" customHeight="1">
      <c r="A19" s="32"/>
      <c r="B19" s="20"/>
      <c r="C19" s="20"/>
      <c r="D19" s="20"/>
      <c r="E19" s="20"/>
      <c r="F19" s="20"/>
      <c r="G19" s="20"/>
      <c r="H19" s="104"/>
      <c r="I19" s="33"/>
      <c r="J19" s="29"/>
      <c r="K19" s="24"/>
      <c r="L19" s="33" t="s">
        <v>32</v>
      </c>
      <c r="M19" s="29">
        <v>0.05</v>
      </c>
      <c r="N19" s="24" t="s">
        <v>14</v>
      </c>
      <c r="O19" s="34" t="s">
        <v>34</v>
      </c>
      <c r="P19" s="35">
        <v>0.01</v>
      </c>
      <c r="Q19" s="24" t="s">
        <v>14</v>
      </c>
      <c r="R19" s="33"/>
      <c r="S19" s="29"/>
      <c r="T19" s="106" t="str">
        <f t="shared" si="4"/>
        <v/>
      </c>
      <c r="U19" s="33"/>
      <c r="V19" s="29"/>
      <c r="W19" s="30" t="str">
        <f t="shared" si="2"/>
        <v>公斤</v>
      </c>
      <c r="X19" s="2"/>
      <c r="Y19" s="31"/>
      <c r="Z19" s="31"/>
      <c r="AA19" s="31"/>
      <c r="AB19" s="31"/>
      <c r="AC19" s="31"/>
      <c r="AD19" s="31"/>
      <c r="AE19" s="31"/>
    </row>
    <row r="20" spans="1:31" ht="15" customHeight="1">
      <c r="A20" s="32"/>
      <c r="B20" s="20"/>
      <c r="C20" s="20"/>
      <c r="D20" s="20"/>
      <c r="E20" s="20"/>
      <c r="F20" s="20"/>
      <c r="G20" s="20"/>
      <c r="H20" s="104"/>
      <c r="I20" s="33"/>
      <c r="J20" s="29"/>
      <c r="K20" s="24"/>
      <c r="L20" s="33"/>
      <c r="M20" s="29"/>
      <c r="N20" s="24"/>
      <c r="O20" s="33" t="s">
        <v>32</v>
      </c>
      <c r="P20" s="29">
        <v>0.05</v>
      </c>
      <c r="Q20" s="24" t="s">
        <v>14</v>
      </c>
      <c r="R20" s="33"/>
      <c r="S20" s="29"/>
      <c r="T20" s="106" t="str">
        <f t="shared" si="4"/>
        <v/>
      </c>
      <c r="U20" s="33"/>
      <c r="V20" s="29"/>
      <c r="W20" s="30" t="str">
        <f t="shared" si="2"/>
        <v>公斤</v>
      </c>
      <c r="X20" s="2"/>
      <c r="Y20" s="31"/>
      <c r="Z20" s="31"/>
      <c r="AA20" s="31"/>
      <c r="AB20" s="31"/>
      <c r="AC20" s="31"/>
      <c r="AD20" s="31"/>
      <c r="AE20" s="31"/>
    </row>
    <row r="21" spans="1:31" ht="15" customHeight="1" thickBot="1">
      <c r="A21" s="40"/>
      <c r="B21" s="5"/>
      <c r="C21" s="5"/>
      <c r="D21" s="5"/>
      <c r="E21" s="5"/>
      <c r="F21" s="5"/>
      <c r="G21" s="5"/>
      <c r="H21" s="104"/>
      <c r="I21" s="41"/>
      <c r="J21" s="42"/>
      <c r="K21" s="55"/>
      <c r="L21" s="41"/>
      <c r="M21" s="42"/>
      <c r="N21" s="24"/>
      <c r="O21" s="41"/>
      <c r="P21" s="42"/>
      <c r="Q21" s="24"/>
      <c r="R21" s="41"/>
      <c r="S21" s="42"/>
      <c r="T21" s="110" t="str">
        <f t="shared" si="4"/>
        <v/>
      </c>
      <c r="U21" s="41"/>
      <c r="V21" s="42"/>
      <c r="W21" s="30" t="str">
        <f t="shared" si="2"/>
        <v/>
      </c>
      <c r="X21" s="57"/>
      <c r="Y21" s="58"/>
      <c r="Z21" s="58"/>
      <c r="AA21" s="58"/>
      <c r="AB21" s="58"/>
      <c r="AC21" s="58"/>
      <c r="AD21" s="58"/>
      <c r="AE21" s="58"/>
    </row>
    <row r="22" spans="1:31" ht="15" customHeight="1">
      <c r="A22" s="18" t="s">
        <v>85</v>
      </c>
      <c r="B22" s="19">
        <v>5</v>
      </c>
      <c r="C22" s="19">
        <v>1.8</v>
      </c>
      <c r="D22" s="19">
        <v>1.5</v>
      </c>
      <c r="E22" s="19">
        <v>2.5</v>
      </c>
      <c r="F22" s="20"/>
      <c r="G22" s="20"/>
      <c r="H22" s="104">
        <f>B22*70+E22*45+D22*25+F22*150+G22*60+C22*75</f>
        <v>635</v>
      </c>
      <c r="I22" s="47" t="s">
        <v>38</v>
      </c>
      <c r="J22" s="48"/>
      <c r="K22" s="59"/>
      <c r="L22" s="25" t="s">
        <v>21</v>
      </c>
      <c r="M22" s="26"/>
      <c r="N22" s="24"/>
      <c r="O22" s="22" t="s">
        <v>87</v>
      </c>
      <c r="P22" s="27"/>
      <c r="Q22" s="24"/>
      <c r="R22" s="12" t="s">
        <v>22</v>
      </c>
      <c r="S22" s="13"/>
      <c r="T22" s="105"/>
      <c r="U22" s="25" t="s">
        <v>89</v>
      </c>
      <c r="V22" s="26"/>
      <c r="W22" s="30" t="str">
        <f t="shared" si="2"/>
        <v/>
      </c>
      <c r="X22" s="2"/>
      <c r="Y22" s="31" t="str">
        <f>A22</f>
        <v>L2</v>
      </c>
      <c r="Z22" s="31" t="str">
        <f>I23&amp;" "&amp;I24&amp;" "&amp;I25&amp;" "&amp;I26&amp;" "&amp;I27</f>
        <v xml:space="preserve">米 糙米   </v>
      </c>
      <c r="AA22" s="31" t="str">
        <f>L23&amp;" "&amp;L24&amp;" "&amp;L25&amp;" "&amp;L26&amp;" "&amp;L27</f>
        <v xml:space="preserve">三節翅 滷包   </v>
      </c>
      <c r="AB22" s="31" t="str">
        <f>O23&amp;" "&amp;O24&amp;" "&amp;O25&amp;" "&amp;O26&amp;" "&amp;O27</f>
        <v xml:space="preserve">雞蛋 冷凍菜豆(莢) 胡蘿蔔 大蒜 </v>
      </c>
      <c r="AC22" s="31" t="str">
        <f>R23&amp;" "&amp;R24&amp;" "&amp;R25&amp;" "&amp;R26&amp;" "&amp;R27</f>
        <v xml:space="preserve">蔬菜 大蒜   </v>
      </c>
      <c r="AD22" s="31" t="str">
        <f>U23&amp;" "&amp;U24&amp;" "&amp;U25&amp;" "&amp;U26&amp;" "&amp;U27</f>
        <v xml:space="preserve">時蔬 薑 大骨  </v>
      </c>
      <c r="AE22" s="31"/>
    </row>
    <row r="23" spans="1:31" ht="15" customHeight="1">
      <c r="A23" s="32"/>
      <c r="B23" s="20"/>
      <c r="C23" s="20"/>
      <c r="D23" s="20"/>
      <c r="E23" s="20"/>
      <c r="F23" s="20"/>
      <c r="G23" s="20"/>
      <c r="H23" s="104"/>
      <c r="I23" s="33" t="s">
        <v>24</v>
      </c>
      <c r="J23" s="29">
        <v>7</v>
      </c>
      <c r="K23" s="24" t="s">
        <v>14</v>
      </c>
      <c r="L23" s="33" t="s">
        <v>25</v>
      </c>
      <c r="M23" s="29">
        <v>9</v>
      </c>
      <c r="N23" s="24" t="s">
        <v>14</v>
      </c>
      <c r="O23" s="33" t="s">
        <v>41</v>
      </c>
      <c r="P23" s="29">
        <v>1</v>
      </c>
      <c r="Q23" s="24" t="s">
        <v>14</v>
      </c>
      <c r="R23" s="34" t="s">
        <v>18</v>
      </c>
      <c r="S23" s="35">
        <v>7</v>
      </c>
      <c r="T23" s="106" t="str">
        <f t="shared" ref="T23:T27" si="5">IF(S23,"公斤","")</f>
        <v>公斤</v>
      </c>
      <c r="U23" s="33" t="s">
        <v>22</v>
      </c>
      <c r="V23" s="29">
        <v>3</v>
      </c>
      <c r="W23" s="30" t="str">
        <f t="shared" si="2"/>
        <v>公斤</v>
      </c>
      <c r="X23" s="2"/>
      <c r="Y23" s="31"/>
      <c r="Z23" s="31"/>
      <c r="AA23" s="31"/>
      <c r="AB23" s="31"/>
      <c r="AC23" s="31"/>
      <c r="AD23" s="31"/>
      <c r="AE23" s="31"/>
    </row>
    <row r="24" spans="1:31" ht="15" customHeight="1">
      <c r="A24" s="32"/>
      <c r="B24" s="20"/>
      <c r="C24" s="20"/>
      <c r="D24" s="20"/>
      <c r="E24" s="20"/>
      <c r="F24" s="20"/>
      <c r="G24" s="20"/>
      <c r="H24" s="104"/>
      <c r="I24" s="33" t="s">
        <v>44</v>
      </c>
      <c r="J24" s="29">
        <v>3</v>
      </c>
      <c r="K24" s="24" t="s">
        <v>14</v>
      </c>
      <c r="L24" s="36" t="s">
        <v>29</v>
      </c>
      <c r="M24" s="37"/>
      <c r="N24" s="24"/>
      <c r="O24" s="33" t="s">
        <v>31</v>
      </c>
      <c r="P24" s="29">
        <v>4</v>
      </c>
      <c r="Q24" s="24" t="s">
        <v>14</v>
      </c>
      <c r="R24" s="33" t="s">
        <v>32</v>
      </c>
      <c r="S24" s="29">
        <v>0.05</v>
      </c>
      <c r="T24" s="106" t="str">
        <f t="shared" si="5"/>
        <v>公斤</v>
      </c>
      <c r="U24" s="34" t="s">
        <v>35</v>
      </c>
      <c r="V24" s="29">
        <v>0.05</v>
      </c>
      <c r="W24" s="30" t="str">
        <f t="shared" si="2"/>
        <v>公斤</v>
      </c>
      <c r="X24" s="2"/>
      <c r="Y24" s="31"/>
      <c r="Z24" s="31"/>
      <c r="AA24" s="31"/>
      <c r="AB24" s="31"/>
      <c r="AC24" s="31"/>
      <c r="AD24" s="31"/>
      <c r="AE24" s="31"/>
    </row>
    <row r="25" spans="1:31" ht="15" customHeight="1">
      <c r="A25" s="32"/>
      <c r="B25" s="20"/>
      <c r="C25" s="20"/>
      <c r="D25" s="20"/>
      <c r="E25" s="20"/>
      <c r="F25" s="20"/>
      <c r="G25" s="20"/>
      <c r="H25" s="104"/>
      <c r="I25" s="33"/>
      <c r="J25" s="29"/>
      <c r="K25" s="24"/>
      <c r="L25" s="38"/>
      <c r="M25" s="39"/>
      <c r="N25" s="24"/>
      <c r="O25" s="33" t="s">
        <v>37</v>
      </c>
      <c r="P25" s="29">
        <v>0.5</v>
      </c>
      <c r="Q25" s="24" t="s">
        <v>14</v>
      </c>
      <c r="R25" s="33"/>
      <c r="S25" s="29"/>
      <c r="T25" s="106" t="str">
        <f t="shared" si="5"/>
        <v/>
      </c>
      <c r="U25" s="33" t="s">
        <v>50</v>
      </c>
      <c r="V25" s="29">
        <v>1</v>
      </c>
      <c r="W25" s="30" t="str">
        <f t="shared" si="2"/>
        <v>公斤</v>
      </c>
      <c r="X25" s="2"/>
      <c r="Y25" s="31"/>
      <c r="Z25" s="31"/>
      <c r="AA25" s="31"/>
      <c r="AB25" s="31"/>
      <c r="AC25" s="31"/>
      <c r="AD25" s="31"/>
      <c r="AE25" s="31"/>
    </row>
    <row r="26" spans="1:31" ht="15" customHeight="1">
      <c r="A26" s="32"/>
      <c r="B26" s="20"/>
      <c r="C26" s="20"/>
      <c r="D26" s="20"/>
      <c r="E26" s="20"/>
      <c r="F26" s="20"/>
      <c r="G26" s="20"/>
      <c r="H26" s="104"/>
      <c r="I26" s="33"/>
      <c r="J26" s="29"/>
      <c r="K26" s="24"/>
      <c r="L26" s="38"/>
      <c r="M26" s="39"/>
      <c r="N26" s="24"/>
      <c r="O26" s="33" t="s">
        <v>32</v>
      </c>
      <c r="P26" s="29">
        <v>0.05</v>
      </c>
      <c r="Q26" s="24" t="s">
        <v>14</v>
      </c>
      <c r="R26" s="33"/>
      <c r="S26" s="29"/>
      <c r="T26" s="106" t="str">
        <f t="shared" si="5"/>
        <v/>
      </c>
      <c r="U26" s="33"/>
      <c r="V26" s="29"/>
      <c r="W26" s="30"/>
      <c r="X26" s="2"/>
      <c r="Y26" s="31"/>
      <c r="Z26" s="31"/>
      <c r="AA26" s="31"/>
      <c r="AB26" s="31"/>
      <c r="AC26" s="31"/>
      <c r="AD26" s="31"/>
      <c r="AE26" s="31"/>
    </row>
    <row r="27" spans="1:31" ht="15" customHeight="1" thickBot="1">
      <c r="A27" s="40"/>
      <c r="B27" s="5"/>
      <c r="C27" s="5"/>
      <c r="D27" s="5"/>
      <c r="E27" s="5"/>
      <c r="F27" s="5"/>
      <c r="G27" s="5"/>
      <c r="H27" s="104"/>
      <c r="I27" s="41"/>
      <c r="J27" s="42"/>
      <c r="K27" s="24"/>
      <c r="L27" s="44"/>
      <c r="M27" s="45"/>
      <c r="N27" s="24"/>
      <c r="O27" s="41"/>
      <c r="P27" s="42"/>
      <c r="Q27" s="24"/>
      <c r="R27" s="36"/>
      <c r="S27" s="37"/>
      <c r="T27" s="107" t="str">
        <f t="shared" si="5"/>
        <v/>
      </c>
      <c r="U27" s="41"/>
      <c r="V27" s="42"/>
      <c r="W27" s="30"/>
      <c r="X27" s="2"/>
      <c r="Y27" s="31"/>
      <c r="Z27" s="31"/>
      <c r="AA27" s="31"/>
      <c r="AB27" s="31"/>
      <c r="AC27" s="31"/>
      <c r="AD27" s="31"/>
      <c r="AE27" s="31"/>
    </row>
    <row r="28" spans="1:31" ht="15" customHeight="1">
      <c r="A28" s="18" t="s">
        <v>93</v>
      </c>
      <c r="B28" s="19">
        <v>5.3</v>
      </c>
      <c r="C28" s="19">
        <v>2</v>
      </c>
      <c r="D28" s="19">
        <v>1.6</v>
      </c>
      <c r="E28" s="19">
        <v>2.5</v>
      </c>
      <c r="F28" s="20"/>
      <c r="G28" s="20"/>
      <c r="H28" s="104">
        <f>B28*70+E28*45+D28*25+F28*150+G28*60+C28*75</f>
        <v>673.5</v>
      </c>
      <c r="I28" s="47" t="s">
        <v>94</v>
      </c>
      <c r="J28" s="48"/>
      <c r="K28" s="24"/>
      <c r="L28" s="22" t="s">
        <v>95</v>
      </c>
      <c r="M28" s="27"/>
      <c r="N28" s="24"/>
      <c r="O28" s="25" t="s">
        <v>96</v>
      </c>
      <c r="P28" s="26"/>
      <c r="Q28" s="24"/>
      <c r="R28" s="108" t="s">
        <v>22</v>
      </c>
      <c r="S28" s="52"/>
      <c r="T28" s="109"/>
      <c r="U28" s="62" t="s">
        <v>97</v>
      </c>
      <c r="V28" s="26"/>
      <c r="W28" s="30" t="str">
        <f t="shared" ref="W28:W29" si="6">IF(P28,"公斤","")</f>
        <v/>
      </c>
      <c r="X28" s="53"/>
      <c r="Y28" s="54" t="str">
        <f>A28</f>
        <v>L3</v>
      </c>
      <c r="Z28" s="54" t="str">
        <f>I29&amp;" "&amp;I30&amp;" "&amp;I31&amp;" "&amp;I32&amp;" "&amp;I33</f>
        <v xml:space="preserve">麵條    </v>
      </c>
      <c r="AA28" s="54" t="str">
        <f>L29&amp;" "&amp;L30&amp;" "&amp;L31&amp;" "&amp;L32&amp;" "&amp;L33</f>
        <v xml:space="preserve">豬絞肉 馬鈴薯 洋蔥 蕃茄醬 </v>
      </c>
      <c r="AB28" s="54" t="str">
        <f>O29&amp;" "&amp;O30&amp;" "&amp;O31&amp;" "&amp;O32&amp;" "&amp;O33</f>
        <v xml:space="preserve">冷凍花椰菜 胡蘿蔔 大蒜  </v>
      </c>
      <c r="AC28" s="54" t="str">
        <f>R29&amp;" "&amp;R30&amp;" "&amp;R31&amp;" "&amp;R32&amp;" "&amp;R33</f>
        <v xml:space="preserve">蔬菜 大蒜   </v>
      </c>
      <c r="AD28" s="54" t="str">
        <f>U29&amp;" "&amp;U30&amp;" "&amp;U31&amp;" "&amp;U32&amp;" "&amp;U33</f>
        <v xml:space="preserve">雞蛋 冷凍玉米粒 玉米醬罐頭 玉米濃湯調理包 </v>
      </c>
      <c r="AE28" s="54"/>
    </row>
    <row r="29" spans="1:31" ht="15" customHeight="1">
      <c r="A29" s="32"/>
      <c r="B29" s="20"/>
      <c r="C29" s="20"/>
      <c r="D29" s="20"/>
      <c r="E29" s="20"/>
      <c r="F29" s="20"/>
      <c r="G29" s="20"/>
      <c r="H29" s="104"/>
      <c r="I29" s="64" t="s">
        <v>98</v>
      </c>
      <c r="J29" s="29">
        <v>15</v>
      </c>
      <c r="K29" s="24" t="s">
        <v>14</v>
      </c>
      <c r="L29" s="33" t="s">
        <v>27</v>
      </c>
      <c r="M29" s="29">
        <v>6</v>
      </c>
      <c r="N29" s="24" t="s">
        <v>14</v>
      </c>
      <c r="O29" s="33" t="s">
        <v>99</v>
      </c>
      <c r="P29" s="29">
        <v>6</v>
      </c>
      <c r="Q29" s="24" t="s">
        <v>14</v>
      </c>
      <c r="R29" s="34" t="s">
        <v>18</v>
      </c>
      <c r="S29" s="35">
        <v>7</v>
      </c>
      <c r="T29" s="106" t="str">
        <f t="shared" ref="T29:T33" si="7">IF(S29,"公斤","")</f>
        <v>公斤</v>
      </c>
      <c r="U29" s="64" t="s">
        <v>41</v>
      </c>
      <c r="V29" s="24">
        <v>0.6</v>
      </c>
      <c r="W29" s="30" t="str">
        <f t="shared" si="6"/>
        <v>公斤</v>
      </c>
      <c r="X29" s="2"/>
      <c r="Y29" s="31"/>
      <c r="Z29" s="31"/>
      <c r="AA29" s="31"/>
      <c r="AB29" s="31"/>
      <c r="AC29" s="31"/>
      <c r="AD29" s="31"/>
      <c r="AE29" s="31"/>
    </row>
    <row r="30" spans="1:31" ht="15" customHeight="1">
      <c r="A30" s="32"/>
      <c r="B30" s="20"/>
      <c r="C30" s="20"/>
      <c r="D30" s="20"/>
      <c r="E30" s="20"/>
      <c r="F30" s="20"/>
      <c r="G30" s="20"/>
      <c r="H30" s="104"/>
      <c r="I30" s="33"/>
      <c r="J30" s="29"/>
      <c r="K30" s="24"/>
      <c r="L30" s="33" t="s">
        <v>45</v>
      </c>
      <c r="M30" s="29">
        <v>2</v>
      </c>
      <c r="N30" s="24" t="s">
        <v>14</v>
      </c>
      <c r="O30" s="33" t="s">
        <v>37</v>
      </c>
      <c r="P30" s="29">
        <v>1</v>
      </c>
      <c r="Q30" s="24" t="s">
        <v>14</v>
      </c>
      <c r="R30" s="33" t="s">
        <v>32</v>
      </c>
      <c r="S30" s="29">
        <v>0.05</v>
      </c>
      <c r="T30" s="106" t="str">
        <f t="shared" si="7"/>
        <v>公斤</v>
      </c>
      <c r="U30" s="65" t="s">
        <v>100</v>
      </c>
      <c r="V30" s="24">
        <v>1</v>
      </c>
      <c r="W30" s="30" t="s">
        <v>14</v>
      </c>
      <c r="X30" s="2"/>
      <c r="Y30" s="31"/>
      <c r="Z30" s="31"/>
      <c r="AA30" s="31"/>
      <c r="AB30" s="31"/>
      <c r="AC30" s="31"/>
      <c r="AD30" s="31"/>
      <c r="AE30" s="31"/>
    </row>
    <row r="31" spans="1:31" ht="15" customHeight="1">
      <c r="A31" s="32"/>
      <c r="B31" s="20"/>
      <c r="C31" s="20"/>
      <c r="D31" s="20"/>
      <c r="E31" s="20"/>
      <c r="F31" s="20"/>
      <c r="G31" s="20"/>
      <c r="H31" s="104"/>
      <c r="I31" s="33"/>
      <c r="J31" s="29"/>
      <c r="K31" s="24"/>
      <c r="L31" s="33" t="s">
        <v>48</v>
      </c>
      <c r="M31" s="29">
        <v>1.5</v>
      </c>
      <c r="N31" s="24" t="s">
        <v>14</v>
      </c>
      <c r="O31" s="65" t="s">
        <v>32</v>
      </c>
      <c r="P31" s="24">
        <v>0.05</v>
      </c>
      <c r="Q31" s="24" t="s">
        <v>14</v>
      </c>
      <c r="R31" s="33"/>
      <c r="S31" s="29"/>
      <c r="T31" s="106" t="str">
        <f t="shared" si="7"/>
        <v/>
      </c>
      <c r="U31" s="70" t="s">
        <v>101</v>
      </c>
      <c r="V31" s="43">
        <v>1</v>
      </c>
      <c r="W31" s="30" t="s">
        <v>14</v>
      </c>
      <c r="X31" s="2"/>
      <c r="Y31" s="31"/>
      <c r="Z31" s="31"/>
      <c r="AA31" s="31"/>
      <c r="AB31" s="31"/>
      <c r="AC31" s="31"/>
      <c r="AD31" s="31"/>
      <c r="AE31" s="31"/>
    </row>
    <row r="32" spans="1:31" ht="15" customHeight="1">
      <c r="A32" s="32"/>
      <c r="B32" s="20"/>
      <c r="C32" s="20"/>
      <c r="D32" s="20"/>
      <c r="E32" s="20"/>
      <c r="F32" s="20"/>
      <c r="G32" s="20"/>
      <c r="H32" s="104"/>
      <c r="I32" s="33"/>
      <c r="J32" s="29"/>
      <c r="K32" s="24"/>
      <c r="L32" s="33" t="s">
        <v>102</v>
      </c>
      <c r="M32" s="29"/>
      <c r="N32" s="24" t="s">
        <v>14</v>
      </c>
      <c r="O32" s="33"/>
      <c r="P32" s="29"/>
      <c r="Q32" s="24"/>
      <c r="R32" s="33"/>
      <c r="S32" s="29"/>
      <c r="T32" s="106" t="str">
        <f t="shared" si="7"/>
        <v/>
      </c>
      <c r="U32" s="71" t="s">
        <v>103</v>
      </c>
      <c r="V32" s="72"/>
      <c r="W32" s="30"/>
      <c r="X32" s="2"/>
      <c r="Y32" s="31"/>
      <c r="Z32" s="31"/>
      <c r="AA32" s="31"/>
      <c r="AB32" s="31"/>
      <c r="AC32" s="31"/>
      <c r="AD32" s="31"/>
      <c r="AE32" s="31"/>
    </row>
    <row r="33" spans="1:31" ht="15" customHeight="1" thickBot="1">
      <c r="A33" s="40"/>
      <c r="B33" s="5"/>
      <c r="C33" s="5"/>
      <c r="D33" s="5"/>
      <c r="E33" s="5"/>
      <c r="F33" s="5"/>
      <c r="G33" s="5"/>
      <c r="H33" s="104"/>
      <c r="I33" s="41"/>
      <c r="J33" s="42"/>
      <c r="K33" s="24"/>
      <c r="L33" s="36"/>
      <c r="M33" s="37"/>
      <c r="N33" s="24"/>
      <c r="O33" s="64"/>
      <c r="P33" s="42"/>
      <c r="Q33" s="24"/>
      <c r="R33" s="41"/>
      <c r="S33" s="42"/>
      <c r="T33" s="110" t="str">
        <f t="shared" si="7"/>
        <v/>
      </c>
      <c r="U33" s="67"/>
      <c r="V33" s="55"/>
      <c r="W33" s="30" t="str">
        <f t="shared" ref="W33:W36" si="8">IF(P33,"公斤","")</f>
        <v/>
      </c>
      <c r="X33" s="57"/>
      <c r="Y33" s="58"/>
      <c r="Z33" s="58"/>
      <c r="AA33" s="58"/>
      <c r="AB33" s="58"/>
      <c r="AC33" s="58"/>
      <c r="AD33" s="58"/>
      <c r="AE33" s="58"/>
    </row>
    <row r="34" spans="1:31" ht="15" customHeight="1">
      <c r="A34" s="18" t="s">
        <v>104</v>
      </c>
      <c r="B34" s="19">
        <v>6</v>
      </c>
      <c r="C34" s="19">
        <v>2</v>
      </c>
      <c r="D34" s="19">
        <v>1.5</v>
      </c>
      <c r="E34" s="19">
        <v>2.5</v>
      </c>
      <c r="F34" s="20"/>
      <c r="G34" s="20"/>
      <c r="H34" s="104">
        <f>B34*70+E34*45+D34*25+F34*150+G34*60+C34*75</f>
        <v>720</v>
      </c>
      <c r="I34" s="47" t="s">
        <v>38</v>
      </c>
      <c r="J34" s="48"/>
      <c r="K34" s="24"/>
      <c r="L34" s="22" t="s">
        <v>105</v>
      </c>
      <c r="M34" s="27"/>
      <c r="N34" s="24"/>
      <c r="O34" s="50" t="s">
        <v>88</v>
      </c>
      <c r="P34" s="26"/>
      <c r="Q34" s="24"/>
      <c r="R34" s="12" t="s">
        <v>22</v>
      </c>
      <c r="S34" s="13"/>
      <c r="T34" s="105"/>
      <c r="U34" s="25" t="s">
        <v>108</v>
      </c>
      <c r="V34" s="26"/>
      <c r="W34" s="30" t="str">
        <f t="shared" si="8"/>
        <v/>
      </c>
      <c r="X34" s="2"/>
      <c r="Y34" s="31" t="str">
        <f>A34</f>
        <v>L4</v>
      </c>
      <c r="Z34" s="31" t="str">
        <f>I35&amp;" "&amp;I36&amp;" "&amp;I37&amp;" "&amp;I38&amp;" "&amp;I39</f>
        <v xml:space="preserve">米 糙米   </v>
      </c>
      <c r="AA34" s="31" t="str">
        <f>L35&amp;" "&amp;L36&amp;" "&amp;L37&amp;" "&amp;L38&amp;" "&amp;L39</f>
        <v xml:space="preserve">豬後腿肉 韓式泡菜 結球白菜 大蒜 </v>
      </c>
      <c r="AB34" s="31" t="str">
        <f>O35&amp;" "&amp;O36&amp;" "&amp;O37&amp;" "&amp;O38&amp;" "&amp;O39</f>
        <v>豆腐 豬絞肉 大蒜 豆瓣醬 胡蘿蔔</v>
      </c>
      <c r="AC34" s="31" t="str">
        <f>R35&amp;" "&amp;R36&amp;" "&amp;R37&amp;" "&amp;R38&amp;" "&amp;R39</f>
        <v xml:space="preserve">蔬菜 大蒜   </v>
      </c>
      <c r="AD34" s="31" t="str">
        <f>U35&amp;" "&amp;U36&amp;" "&amp;U37&amp;" "&amp;U38&amp;" "&amp;U39</f>
        <v xml:space="preserve">粉圓 二砂糖   </v>
      </c>
      <c r="AE34" s="31"/>
    </row>
    <row r="35" spans="1:31" ht="15" customHeight="1">
      <c r="A35" s="32"/>
      <c r="B35" s="20"/>
      <c r="C35" s="20"/>
      <c r="D35" s="20"/>
      <c r="E35" s="20"/>
      <c r="F35" s="20"/>
      <c r="G35" s="20"/>
      <c r="H35" s="104"/>
      <c r="I35" s="33" t="s">
        <v>24</v>
      </c>
      <c r="J35" s="29">
        <v>7</v>
      </c>
      <c r="K35" s="24" t="s">
        <v>14</v>
      </c>
      <c r="L35" s="33" t="s">
        <v>60</v>
      </c>
      <c r="M35" s="29">
        <v>6</v>
      </c>
      <c r="N35" s="24" t="s">
        <v>14</v>
      </c>
      <c r="O35" s="34" t="s">
        <v>26</v>
      </c>
      <c r="P35" s="35">
        <v>6</v>
      </c>
      <c r="Q35" s="24" t="s">
        <v>14</v>
      </c>
      <c r="R35" s="34" t="s">
        <v>18</v>
      </c>
      <c r="S35" s="35">
        <v>7</v>
      </c>
      <c r="T35" s="106" t="str">
        <f t="shared" ref="T35:T39" si="9">IF(S35,"公斤","")</f>
        <v>公斤</v>
      </c>
      <c r="U35" s="33" t="s">
        <v>110</v>
      </c>
      <c r="V35" s="29">
        <v>2</v>
      </c>
      <c r="W35" s="30" t="str">
        <f t="shared" si="8"/>
        <v>公斤</v>
      </c>
      <c r="X35" s="2"/>
      <c r="Y35" s="31"/>
      <c r="Z35" s="31"/>
      <c r="AA35" s="31"/>
      <c r="AB35" s="31"/>
      <c r="AC35" s="31"/>
      <c r="AD35" s="31"/>
      <c r="AE35" s="31"/>
    </row>
    <row r="36" spans="1:31" ht="15" customHeight="1">
      <c r="A36" s="32"/>
      <c r="B36" s="20"/>
      <c r="C36" s="20"/>
      <c r="D36" s="20"/>
      <c r="E36" s="20"/>
      <c r="F36" s="20"/>
      <c r="G36" s="20"/>
      <c r="H36" s="104"/>
      <c r="I36" s="33" t="s">
        <v>44</v>
      </c>
      <c r="J36" s="29">
        <v>3</v>
      </c>
      <c r="K36" s="24" t="s">
        <v>14</v>
      </c>
      <c r="L36" s="33" t="s">
        <v>111</v>
      </c>
      <c r="M36" s="29">
        <v>1</v>
      </c>
      <c r="N36" s="24" t="s">
        <v>14</v>
      </c>
      <c r="O36" s="34" t="s">
        <v>27</v>
      </c>
      <c r="P36" s="35">
        <v>1</v>
      </c>
      <c r="Q36" s="24" t="s">
        <v>14</v>
      </c>
      <c r="R36" s="33" t="s">
        <v>32</v>
      </c>
      <c r="S36" s="29">
        <v>0.05</v>
      </c>
      <c r="T36" s="106" t="str">
        <f t="shared" si="9"/>
        <v>公斤</v>
      </c>
      <c r="U36" s="34" t="s">
        <v>66</v>
      </c>
      <c r="V36" s="29">
        <v>1</v>
      </c>
      <c r="W36" s="30" t="str">
        <f t="shared" si="8"/>
        <v>公斤</v>
      </c>
      <c r="X36" s="2"/>
      <c r="Y36" s="31"/>
      <c r="Z36" s="31"/>
      <c r="AA36" s="31"/>
      <c r="AB36" s="31"/>
      <c r="AC36" s="31"/>
      <c r="AD36" s="31"/>
      <c r="AE36" s="31"/>
    </row>
    <row r="37" spans="1:31" ht="15" customHeight="1">
      <c r="A37" s="32"/>
      <c r="B37" s="20"/>
      <c r="C37" s="20"/>
      <c r="D37" s="20"/>
      <c r="E37" s="20"/>
      <c r="F37" s="20"/>
      <c r="G37" s="20"/>
      <c r="H37" s="104"/>
      <c r="I37" s="33"/>
      <c r="J37" s="29"/>
      <c r="K37" s="24"/>
      <c r="L37" s="33" t="s">
        <v>76</v>
      </c>
      <c r="M37" s="29">
        <v>4</v>
      </c>
      <c r="N37" s="24" t="s">
        <v>14</v>
      </c>
      <c r="O37" s="34" t="s">
        <v>32</v>
      </c>
      <c r="P37" s="35">
        <v>0.05</v>
      </c>
      <c r="Q37" s="24" t="s">
        <v>14</v>
      </c>
      <c r="R37" s="33"/>
      <c r="S37" s="29"/>
      <c r="T37" s="106" t="str">
        <f t="shared" si="9"/>
        <v/>
      </c>
      <c r="U37" s="33"/>
      <c r="V37" s="29"/>
      <c r="W37" s="30"/>
      <c r="X37" s="2"/>
      <c r="Y37" s="31"/>
      <c r="Z37" s="31"/>
      <c r="AA37" s="31"/>
      <c r="AB37" s="31"/>
      <c r="AC37" s="31"/>
      <c r="AD37" s="31"/>
      <c r="AE37" s="31"/>
    </row>
    <row r="38" spans="1:31" ht="15" customHeight="1">
      <c r="A38" s="32"/>
      <c r="B38" s="20"/>
      <c r="C38" s="20"/>
      <c r="D38" s="20"/>
      <c r="E38" s="20"/>
      <c r="F38" s="20"/>
      <c r="G38" s="20"/>
      <c r="H38" s="104"/>
      <c r="I38" s="33"/>
      <c r="J38" s="29"/>
      <c r="K38" s="24"/>
      <c r="L38" s="33" t="s">
        <v>32</v>
      </c>
      <c r="M38" s="29">
        <v>0.05</v>
      </c>
      <c r="N38" s="24" t="s">
        <v>14</v>
      </c>
      <c r="O38" s="33" t="s">
        <v>92</v>
      </c>
      <c r="P38" s="29">
        <v>0.1</v>
      </c>
      <c r="Q38" s="24" t="s">
        <v>14</v>
      </c>
      <c r="R38" s="36"/>
      <c r="S38" s="37"/>
      <c r="T38" s="107" t="str">
        <f t="shared" si="9"/>
        <v/>
      </c>
      <c r="U38" s="33"/>
      <c r="V38" s="29"/>
      <c r="W38" s="30" t="str">
        <f t="shared" ref="W38:W43" si="10">IF(P38,"公斤","")</f>
        <v>公斤</v>
      </c>
      <c r="X38" s="2"/>
      <c r="Y38" s="31"/>
      <c r="Z38" s="31"/>
      <c r="AA38" s="31"/>
      <c r="AB38" s="31"/>
      <c r="AC38" s="31"/>
      <c r="AD38" s="31"/>
      <c r="AE38" s="31"/>
    </row>
    <row r="39" spans="1:31" ht="15" customHeight="1" thickBot="1">
      <c r="A39" s="40"/>
      <c r="B39" s="5"/>
      <c r="C39" s="5"/>
      <c r="D39" s="5"/>
      <c r="E39" s="5"/>
      <c r="F39" s="5"/>
      <c r="G39" s="5"/>
      <c r="H39" s="104"/>
      <c r="I39" s="41"/>
      <c r="J39" s="42"/>
      <c r="K39" s="43"/>
      <c r="L39" s="41"/>
      <c r="M39" s="42"/>
      <c r="N39" s="24"/>
      <c r="O39" s="41" t="s">
        <v>37</v>
      </c>
      <c r="P39" s="42">
        <v>0.5</v>
      </c>
      <c r="Q39" s="24"/>
      <c r="R39" s="41"/>
      <c r="S39" s="42"/>
      <c r="T39" s="110" t="str">
        <f t="shared" si="9"/>
        <v/>
      </c>
      <c r="U39" s="41"/>
      <c r="V39" s="42"/>
      <c r="W39" s="30" t="str">
        <f t="shared" si="10"/>
        <v>公斤</v>
      </c>
      <c r="X39" s="2"/>
      <c r="Y39" s="31"/>
      <c r="Z39" s="31"/>
      <c r="AA39" s="31"/>
      <c r="AB39" s="31"/>
      <c r="AC39" s="31"/>
      <c r="AD39" s="31"/>
      <c r="AE39" s="31"/>
    </row>
    <row r="40" spans="1:31" ht="15" customHeight="1">
      <c r="A40" s="18" t="s">
        <v>114</v>
      </c>
      <c r="B40" s="19">
        <v>5.2</v>
      </c>
      <c r="C40" s="19">
        <v>2.8</v>
      </c>
      <c r="D40" s="19">
        <v>1.5</v>
      </c>
      <c r="E40" s="19">
        <v>2.5</v>
      </c>
      <c r="F40" s="19"/>
      <c r="G40" s="20"/>
      <c r="H40" s="104">
        <f>B40*70+E40*45+D40*25+F40*150+G40*60+C40*75</f>
        <v>724</v>
      </c>
      <c r="I40" s="47" t="s">
        <v>115</v>
      </c>
      <c r="J40" s="48"/>
      <c r="K40" s="49"/>
      <c r="L40" s="25" t="s">
        <v>116</v>
      </c>
      <c r="M40" s="26"/>
      <c r="N40" s="24"/>
      <c r="O40" s="25" t="s">
        <v>117</v>
      </c>
      <c r="P40" s="26"/>
      <c r="Q40" s="24"/>
      <c r="R40" s="12" t="s">
        <v>22</v>
      </c>
      <c r="S40" s="13"/>
      <c r="T40" s="105"/>
      <c r="U40" s="25" t="s">
        <v>119</v>
      </c>
      <c r="V40" s="26"/>
      <c r="W40" s="30" t="str">
        <f t="shared" si="10"/>
        <v/>
      </c>
      <c r="X40" s="53"/>
      <c r="Y40" s="54" t="str">
        <f>A40</f>
        <v>L5</v>
      </c>
      <c r="Z40" s="54" t="str">
        <f>I41&amp;" "&amp;I42&amp;" "&amp;I43&amp;" "&amp;I44&amp;" "&amp;I45</f>
        <v xml:space="preserve">米 小米   </v>
      </c>
      <c r="AA40" s="54" t="str">
        <f>L41&amp;" "&amp;L42&amp;" "&amp;L43&amp;" "&amp;L44&amp;" "&amp;L45</f>
        <v>肉雞 洋蔥 胡蘿蔔 醬油 二砂糖</v>
      </c>
      <c r="AB40" s="54" t="str">
        <f>O41&amp;" "&amp;O42&amp;" "&amp;O43&amp;" "&amp;O44&amp;" "&amp;O45</f>
        <v xml:space="preserve">豆干 油菜 大蒜  </v>
      </c>
      <c r="AC40" s="54" t="str">
        <f>R41&amp;" "&amp;R42&amp;" "&amp;R43&amp;" "&amp;R44&amp;" "&amp;R45</f>
        <v xml:space="preserve">蔬菜 大蒜   </v>
      </c>
      <c r="AD40" s="54" t="str">
        <f>U41&amp;" "&amp;U42&amp;" "&amp;U43&amp;" "&amp;U44&amp;" "&amp;U45</f>
        <v xml:space="preserve">乾裙帶菜 薑 柴魚片  </v>
      </c>
      <c r="AE40" s="54"/>
    </row>
    <row r="41" spans="1:31" ht="15" customHeight="1">
      <c r="A41" s="32"/>
      <c r="B41" s="20"/>
      <c r="C41" s="20"/>
      <c r="D41" s="20"/>
      <c r="E41" s="20"/>
      <c r="F41" s="20"/>
      <c r="G41" s="20"/>
      <c r="H41" s="104"/>
      <c r="I41" s="33" t="s">
        <v>24</v>
      </c>
      <c r="J41" s="29">
        <v>10</v>
      </c>
      <c r="K41" s="24" t="s">
        <v>14</v>
      </c>
      <c r="L41" s="33" t="s">
        <v>59</v>
      </c>
      <c r="M41" s="29">
        <v>9</v>
      </c>
      <c r="N41" s="24" t="s">
        <v>14</v>
      </c>
      <c r="O41" s="33" t="s">
        <v>42</v>
      </c>
      <c r="P41" s="29">
        <v>2</v>
      </c>
      <c r="Q41" s="24" t="s">
        <v>14</v>
      </c>
      <c r="R41" s="34" t="s">
        <v>18</v>
      </c>
      <c r="S41" s="35">
        <v>7</v>
      </c>
      <c r="T41" s="106" t="str">
        <f t="shared" ref="T41:T45" si="11">IF(S41,"公斤","")</f>
        <v>公斤</v>
      </c>
      <c r="U41" s="22" t="s">
        <v>28</v>
      </c>
      <c r="V41" s="73">
        <v>0.1</v>
      </c>
      <c r="W41" s="30" t="str">
        <f t="shared" si="10"/>
        <v>公斤</v>
      </c>
      <c r="X41" s="2"/>
      <c r="Y41" s="31"/>
      <c r="Z41" s="31"/>
      <c r="AA41" s="31"/>
      <c r="AB41" s="31"/>
      <c r="AC41" s="31"/>
      <c r="AD41" s="31"/>
      <c r="AE41" s="31"/>
    </row>
    <row r="42" spans="1:31" ht="15" customHeight="1">
      <c r="A42" s="32"/>
      <c r="B42" s="20"/>
      <c r="C42" s="20"/>
      <c r="D42" s="20"/>
      <c r="E42" s="20"/>
      <c r="F42" s="20"/>
      <c r="G42" s="20"/>
      <c r="H42" s="104"/>
      <c r="I42" s="33" t="s">
        <v>120</v>
      </c>
      <c r="J42" s="29">
        <v>0.4</v>
      </c>
      <c r="K42" s="24" t="s">
        <v>14</v>
      </c>
      <c r="L42" s="33" t="s">
        <v>48</v>
      </c>
      <c r="M42" s="29">
        <v>2</v>
      </c>
      <c r="N42" s="24" t="s">
        <v>14</v>
      </c>
      <c r="O42" s="34" t="s">
        <v>121</v>
      </c>
      <c r="P42" s="35">
        <v>3</v>
      </c>
      <c r="Q42" s="24" t="s">
        <v>14</v>
      </c>
      <c r="R42" s="33" t="s">
        <v>32</v>
      </c>
      <c r="S42" s="29">
        <v>0.05</v>
      </c>
      <c r="T42" s="106" t="str">
        <f t="shared" si="11"/>
        <v>公斤</v>
      </c>
      <c r="U42" s="34" t="s">
        <v>35</v>
      </c>
      <c r="V42" s="29">
        <v>0.05</v>
      </c>
      <c r="W42" s="30" t="str">
        <f t="shared" si="10"/>
        <v>公斤</v>
      </c>
      <c r="X42" s="2"/>
      <c r="Y42" s="31"/>
      <c r="Z42" s="31"/>
      <c r="AA42" s="31"/>
      <c r="AB42" s="31"/>
      <c r="AC42" s="31"/>
      <c r="AD42" s="31"/>
      <c r="AE42" s="31"/>
    </row>
    <row r="43" spans="1:31" ht="15" customHeight="1">
      <c r="A43" s="32"/>
      <c r="B43" s="20"/>
      <c r="C43" s="20"/>
      <c r="D43" s="20"/>
      <c r="E43" s="20"/>
      <c r="F43" s="20"/>
      <c r="G43" s="20"/>
      <c r="H43" s="104"/>
      <c r="I43" s="33"/>
      <c r="J43" s="29"/>
      <c r="K43" s="24"/>
      <c r="L43" s="33" t="s">
        <v>37</v>
      </c>
      <c r="M43" s="29">
        <v>0.5</v>
      </c>
      <c r="N43" s="24" t="s">
        <v>14</v>
      </c>
      <c r="O43" s="33" t="s">
        <v>32</v>
      </c>
      <c r="P43" s="29">
        <v>0.05</v>
      </c>
      <c r="Q43" s="24" t="s">
        <v>14</v>
      </c>
      <c r="R43" s="33"/>
      <c r="S43" s="29"/>
      <c r="T43" s="106" t="str">
        <f t="shared" si="11"/>
        <v/>
      </c>
      <c r="U43" s="33" t="s">
        <v>36</v>
      </c>
      <c r="V43" s="29">
        <v>0.01</v>
      </c>
      <c r="W43" s="30" t="str">
        <f t="shared" si="10"/>
        <v>公斤</v>
      </c>
      <c r="X43" s="2"/>
      <c r="Y43" s="31"/>
      <c r="Z43" s="31"/>
      <c r="AA43" s="31"/>
      <c r="AB43" s="31"/>
      <c r="AC43" s="31"/>
      <c r="AD43" s="31"/>
      <c r="AE43" s="31"/>
    </row>
    <row r="44" spans="1:31" ht="15" customHeight="1">
      <c r="A44" s="32"/>
      <c r="B44" s="20"/>
      <c r="C44" s="20"/>
      <c r="D44" s="20"/>
      <c r="E44" s="20"/>
      <c r="F44" s="20"/>
      <c r="G44" s="20"/>
      <c r="H44" s="104"/>
      <c r="I44" s="33"/>
      <c r="J44" s="29"/>
      <c r="K44" s="24"/>
      <c r="L44" s="33" t="s">
        <v>122</v>
      </c>
      <c r="M44" s="29"/>
      <c r="N44" s="24" t="s">
        <v>14</v>
      </c>
      <c r="O44" s="33"/>
      <c r="P44" s="29"/>
      <c r="Q44" s="24"/>
      <c r="R44" s="33"/>
      <c r="S44" s="29"/>
      <c r="T44" s="106" t="str">
        <f t="shared" si="11"/>
        <v/>
      </c>
      <c r="U44" s="65"/>
      <c r="V44" s="24"/>
      <c r="W44" s="30"/>
      <c r="X44" s="2"/>
      <c r="Y44" s="31"/>
      <c r="Z44" s="31"/>
      <c r="AA44" s="31"/>
      <c r="AB44" s="31"/>
      <c r="AC44" s="31"/>
      <c r="AD44" s="31"/>
      <c r="AE44" s="31"/>
    </row>
    <row r="45" spans="1:31" ht="15" customHeight="1" thickBot="1">
      <c r="A45" s="40"/>
      <c r="B45" s="5"/>
      <c r="C45" s="5"/>
      <c r="D45" s="5"/>
      <c r="E45" s="5"/>
      <c r="F45" s="5"/>
      <c r="G45" s="5"/>
      <c r="H45" s="104"/>
      <c r="I45" s="41"/>
      <c r="J45" s="42"/>
      <c r="K45" s="55"/>
      <c r="L45" s="41" t="s">
        <v>66</v>
      </c>
      <c r="M45" s="42"/>
      <c r="N45" s="24" t="s">
        <v>14</v>
      </c>
      <c r="O45" s="41"/>
      <c r="P45" s="42"/>
      <c r="Q45" s="24"/>
      <c r="R45" s="33"/>
      <c r="S45" s="29"/>
      <c r="T45" s="106" t="str">
        <f t="shared" si="11"/>
        <v/>
      </c>
      <c r="U45" s="41"/>
      <c r="V45" s="42"/>
      <c r="W45" s="30" t="str">
        <f t="shared" ref="W45:W56" si="12">IF(P45,"公斤","")</f>
        <v/>
      </c>
      <c r="X45" s="57"/>
      <c r="Y45" s="57"/>
      <c r="Z45" s="58"/>
      <c r="AA45" s="57"/>
      <c r="AB45" s="57"/>
      <c r="AC45" s="57"/>
      <c r="AD45" s="57"/>
      <c r="AE45" s="57"/>
    </row>
    <row r="46" spans="1:31" ht="15" customHeight="1">
      <c r="A46" s="18" t="s">
        <v>123</v>
      </c>
      <c r="B46" s="19">
        <v>5</v>
      </c>
      <c r="C46" s="20">
        <v>2.2000000000000002</v>
      </c>
      <c r="D46" s="20">
        <v>2</v>
      </c>
      <c r="E46" s="20">
        <v>3</v>
      </c>
      <c r="F46" s="20"/>
      <c r="G46" s="20"/>
      <c r="H46" s="104">
        <f>B46*70+E46*45+D46*25+F46*150+G46*60+C46*75</f>
        <v>700</v>
      </c>
      <c r="I46" s="47" t="s">
        <v>20</v>
      </c>
      <c r="J46" s="48"/>
      <c r="K46" s="59"/>
      <c r="L46" s="25" t="s">
        <v>124</v>
      </c>
      <c r="M46" s="26"/>
      <c r="N46" s="24"/>
      <c r="O46" s="25" t="s">
        <v>125</v>
      </c>
      <c r="P46" s="26"/>
      <c r="Q46" s="24"/>
      <c r="R46" s="33" t="s">
        <v>22</v>
      </c>
      <c r="S46" s="29"/>
      <c r="T46" s="111"/>
      <c r="U46" s="22" t="s">
        <v>73</v>
      </c>
      <c r="V46" s="27"/>
      <c r="W46" s="30" t="str">
        <f t="shared" si="12"/>
        <v/>
      </c>
      <c r="X46" s="2"/>
      <c r="Y46" s="31" t="str">
        <f>A46</f>
        <v>M1</v>
      </c>
      <c r="Z46" s="31" t="str">
        <f>I47&amp;" "&amp;I48&amp;" "&amp;I49&amp;" "&amp;I50&amp;" "&amp;I51</f>
        <v xml:space="preserve">米    </v>
      </c>
      <c r="AA46" s="31" t="str">
        <f>L47&amp;" "&amp;L48&amp;" "&amp;L49&amp;" "&amp;L50&amp;" "&amp;L51</f>
        <v xml:space="preserve">豬絞肉 醃漬花胡瓜 胡蘿蔔 大蒜 </v>
      </c>
      <c r="AB46" s="31" t="str">
        <f>O47&amp;" "&amp;O48&amp;" "&amp;O49&amp;" "&amp;O50&amp;" "&amp;O51</f>
        <v xml:space="preserve">雞蛋 時蔬 大蒜  </v>
      </c>
      <c r="AC46" s="31" t="str">
        <f>R47&amp;" "&amp;R48&amp;" "&amp;R49&amp;" "&amp;R50&amp;" "&amp;R51</f>
        <v xml:space="preserve">蔬菜 大蒜   </v>
      </c>
      <c r="AD46" s="31" t="str">
        <f>U47&amp;" "&amp;U48&amp;" "&amp;U49&amp;" "&amp;U50&amp;" "&amp;U51</f>
        <v xml:space="preserve">時瓜 薑 大骨  </v>
      </c>
      <c r="AE46" s="31"/>
    </row>
    <row r="47" spans="1:31" ht="15" customHeight="1">
      <c r="A47" s="32"/>
      <c r="B47" s="20"/>
      <c r="C47" s="20"/>
      <c r="D47" s="20"/>
      <c r="E47" s="20"/>
      <c r="F47" s="20"/>
      <c r="G47" s="20"/>
      <c r="H47" s="104"/>
      <c r="I47" s="33" t="s">
        <v>24</v>
      </c>
      <c r="J47" s="29">
        <v>10</v>
      </c>
      <c r="K47" s="24" t="s">
        <v>14</v>
      </c>
      <c r="L47" s="33" t="s">
        <v>27</v>
      </c>
      <c r="M47" s="29">
        <v>6</v>
      </c>
      <c r="N47" s="24" t="s">
        <v>14</v>
      </c>
      <c r="O47" s="33" t="s">
        <v>41</v>
      </c>
      <c r="P47" s="29">
        <v>2</v>
      </c>
      <c r="Q47" s="24" t="s">
        <v>14</v>
      </c>
      <c r="R47" s="34" t="s">
        <v>18</v>
      </c>
      <c r="S47" s="35">
        <v>7</v>
      </c>
      <c r="T47" s="106" t="str">
        <f t="shared" ref="T47:T51" si="13">IF(S47,"公斤","")</f>
        <v>公斤</v>
      </c>
      <c r="U47" s="33" t="s">
        <v>74</v>
      </c>
      <c r="V47" s="29">
        <v>5</v>
      </c>
      <c r="W47" s="30" t="str">
        <f t="shared" si="12"/>
        <v>公斤</v>
      </c>
      <c r="X47" s="2"/>
      <c r="Y47" s="31"/>
      <c r="Z47" s="31"/>
      <c r="AA47" s="31"/>
      <c r="AB47" s="31"/>
      <c r="AC47" s="31"/>
      <c r="AD47" s="31"/>
      <c r="AE47" s="31"/>
    </row>
    <row r="48" spans="1:31" ht="15" customHeight="1">
      <c r="A48" s="32"/>
      <c r="B48" s="20"/>
      <c r="C48" s="20"/>
      <c r="D48" s="20"/>
      <c r="E48" s="20"/>
      <c r="F48" s="20"/>
      <c r="G48" s="20"/>
      <c r="H48" s="104"/>
      <c r="I48" s="33"/>
      <c r="J48" s="29"/>
      <c r="K48" s="24"/>
      <c r="L48" s="33" t="s">
        <v>128</v>
      </c>
      <c r="M48" s="29">
        <v>2</v>
      </c>
      <c r="N48" s="24" t="s">
        <v>14</v>
      </c>
      <c r="O48" s="33" t="s">
        <v>22</v>
      </c>
      <c r="P48" s="29">
        <v>5</v>
      </c>
      <c r="Q48" s="24" t="s">
        <v>14</v>
      </c>
      <c r="R48" s="33" t="s">
        <v>32</v>
      </c>
      <c r="S48" s="29">
        <v>0.05</v>
      </c>
      <c r="T48" s="106" t="str">
        <f t="shared" si="13"/>
        <v>公斤</v>
      </c>
      <c r="U48" s="34" t="s">
        <v>35</v>
      </c>
      <c r="V48" s="29">
        <v>0.05</v>
      </c>
      <c r="W48" s="30" t="str">
        <f t="shared" si="12"/>
        <v>公斤</v>
      </c>
      <c r="X48" s="2"/>
      <c r="Y48" s="31"/>
      <c r="Z48" s="31"/>
      <c r="AA48" s="31"/>
      <c r="AB48" s="31"/>
      <c r="AC48" s="31"/>
      <c r="AD48" s="31"/>
      <c r="AE48" s="31"/>
    </row>
    <row r="49" spans="1:31" ht="15" customHeight="1">
      <c r="A49" s="32"/>
      <c r="B49" s="20"/>
      <c r="C49" s="20"/>
      <c r="D49" s="20"/>
      <c r="E49" s="20"/>
      <c r="F49" s="20"/>
      <c r="G49" s="20"/>
      <c r="H49" s="104"/>
      <c r="I49" s="33"/>
      <c r="J49" s="29"/>
      <c r="K49" s="24"/>
      <c r="L49" s="33" t="s">
        <v>37</v>
      </c>
      <c r="M49" s="29">
        <v>1</v>
      </c>
      <c r="N49" s="24" t="s">
        <v>14</v>
      </c>
      <c r="O49" s="33" t="s">
        <v>32</v>
      </c>
      <c r="P49" s="29">
        <v>0.05</v>
      </c>
      <c r="Q49" s="24" t="s">
        <v>14</v>
      </c>
      <c r="R49" s="33"/>
      <c r="S49" s="29"/>
      <c r="T49" s="106" t="str">
        <f t="shared" si="13"/>
        <v/>
      </c>
      <c r="U49" s="33" t="s">
        <v>50</v>
      </c>
      <c r="V49" s="29">
        <v>1</v>
      </c>
      <c r="W49" s="30" t="str">
        <f t="shared" si="12"/>
        <v>公斤</v>
      </c>
      <c r="X49" s="2"/>
      <c r="Y49" s="31"/>
      <c r="Z49" s="31"/>
      <c r="AA49" s="31"/>
      <c r="AB49" s="31"/>
      <c r="AC49" s="31"/>
      <c r="AD49" s="31"/>
      <c r="AE49" s="31"/>
    </row>
    <row r="50" spans="1:31" ht="15" customHeight="1">
      <c r="A50" s="32"/>
      <c r="B50" s="20"/>
      <c r="C50" s="20"/>
      <c r="D50" s="20"/>
      <c r="E50" s="20"/>
      <c r="F50" s="20"/>
      <c r="G50" s="20"/>
      <c r="H50" s="104"/>
      <c r="I50" s="33"/>
      <c r="J50" s="29"/>
      <c r="K50" s="24"/>
      <c r="L50" s="33" t="s">
        <v>32</v>
      </c>
      <c r="M50" s="29">
        <v>0.05</v>
      </c>
      <c r="N50" s="24" t="s">
        <v>14</v>
      </c>
      <c r="O50" s="33"/>
      <c r="P50" s="29"/>
      <c r="Q50" s="24"/>
      <c r="R50" s="33"/>
      <c r="S50" s="29"/>
      <c r="T50" s="106" t="str">
        <f t="shared" si="13"/>
        <v/>
      </c>
      <c r="U50" s="33"/>
      <c r="V50" s="29"/>
      <c r="W50" s="30" t="str">
        <f t="shared" si="12"/>
        <v/>
      </c>
      <c r="X50" s="2"/>
      <c r="Y50" s="31"/>
      <c r="Z50" s="31"/>
      <c r="AA50" s="31"/>
      <c r="AB50" s="31"/>
      <c r="AC50" s="31"/>
      <c r="AD50" s="31"/>
      <c r="AE50" s="31"/>
    </row>
    <row r="51" spans="1:31" ht="15" customHeight="1" thickBot="1">
      <c r="A51" s="40"/>
      <c r="B51" s="5"/>
      <c r="C51" s="5"/>
      <c r="D51" s="5"/>
      <c r="E51" s="5"/>
      <c r="F51" s="5"/>
      <c r="G51" s="5"/>
      <c r="H51" s="104"/>
      <c r="I51" s="41"/>
      <c r="J51" s="42"/>
      <c r="K51" s="24"/>
      <c r="L51" s="41"/>
      <c r="M51" s="42"/>
      <c r="N51" s="24"/>
      <c r="O51" s="41"/>
      <c r="P51" s="42"/>
      <c r="Q51" s="24"/>
      <c r="R51" s="36"/>
      <c r="S51" s="37"/>
      <c r="T51" s="107" t="str">
        <f t="shared" si="13"/>
        <v/>
      </c>
      <c r="U51" s="41"/>
      <c r="V51" s="42"/>
      <c r="W51" s="30" t="str">
        <f t="shared" si="12"/>
        <v/>
      </c>
      <c r="X51" s="2"/>
      <c r="Y51" s="31"/>
      <c r="Z51" s="31"/>
      <c r="AA51" s="31"/>
      <c r="AB51" s="31"/>
      <c r="AC51" s="31"/>
      <c r="AD51" s="31"/>
      <c r="AE51" s="31"/>
    </row>
    <row r="52" spans="1:31" ht="15" customHeight="1">
      <c r="A52" s="18" t="s">
        <v>129</v>
      </c>
      <c r="B52" s="19">
        <v>5</v>
      </c>
      <c r="C52" s="20">
        <v>2.6</v>
      </c>
      <c r="D52" s="20">
        <v>1.2</v>
      </c>
      <c r="E52" s="20">
        <v>3</v>
      </c>
      <c r="F52" s="20"/>
      <c r="G52" s="20"/>
      <c r="H52" s="104">
        <f>B52*70+E52*45+D52*25+F52*150+G52*60+C52*75</f>
        <v>710</v>
      </c>
      <c r="I52" s="47" t="s">
        <v>38</v>
      </c>
      <c r="J52" s="48"/>
      <c r="K52" s="24"/>
      <c r="L52" s="25" t="s">
        <v>130</v>
      </c>
      <c r="M52" s="26"/>
      <c r="N52" s="24"/>
      <c r="O52" s="25" t="s">
        <v>209</v>
      </c>
      <c r="P52" s="74"/>
      <c r="Q52" s="24"/>
      <c r="R52" s="108" t="s">
        <v>22</v>
      </c>
      <c r="S52" s="52"/>
      <c r="T52" s="109"/>
      <c r="U52" s="25" t="s">
        <v>40</v>
      </c>
      <c r="V52" s="26"/>
      <c r="W52" s="30" t="str">
        <f t="shared" si="12"/>
        <v/>
      </c>
      <c r="X52" s="53"/>
      <c r="Y52" s="54" t="str">
        <f>A52</f>
        <v>M2</v>
      </c>
      <c r="Z52" s="54" t="str">
        <f>I53&amp;" "&amp;I54&amp;" "&amp;I55&amp;" "&amp;I56&amp;" "&amp;I57</f>
        <v xml:space="preserve">米 糙米   </v>
      </c>
      <c r="AA52" s="54" t="str">
        <f>L53&amp;" "&amp;L54&amp;" "&amp;L55&amp;" "&amp;L56&amp;" "&amp;L57</f>
        <v xml:space="preserve">肉排    </v>
      </c>
      <c r="AB52" s="54" t="str">
        <f>O53&amp;" "&amp;O54&amp;" "&amp;O55&amp;" "&amp;O56&amp;" "&amp;O57</f>
        <v xml:space="preserve">凍豆腐 洋蔥 番茄糊 蕃茄醬 </v>
      </c>
      <c r="AC52" s="54" t="str">
        <f>R53&amp;" "&amp;R54&amp;" "&amp;R55&amp;" "&amp;R56&amp;" "&amp;R57</f>
        <v xml:space="preserve">蔬菜 大蒜   </v>
      </c>
      <c r="AD52" s="54" t="str">
        <f>U53&amp;" "&amp;U54&amp;" "&amp;U55&amp;" "&amp;U56&amp;" "&amp;U57</f>
        <v xml:space="preserve">金針菜乾 榨菜 薑 大骨 </v>
      </c>
      <c r="AE52" s="54"/>
    </row>
    <row r="53" spans="1:31" ht="15" customHeight="1">
      <c r="A53" s="32"/>
      <c r="B53" s="20"/>
      <c r="C53" s="20"/>
      <c r="D53" s="20"/>
      <c r="E53" s="20"/>
      <c r="F53" s="20"/>
      <c r="G53" s="20"/>
      <c r="H53" s="104"/>
      <c r="I53" s="33" t="s">
        <v>24</v>
      </c>
      <c r="J53" s="29">
        <v>7</v>
      </c>
      <c r="K53" s="24" t="s">
        <v>14</v>
      </c>
      <c r="L53" s="33" t="s">
        <v>132</v>
      </c>
      <c r="M53" s="29">
        <v>6</v>
      </c>
      <c r="N53" s="24" t="s">
        <v>14</v>
      </c>
      <c r="O53" s="33" t="s">
        <v>210</v>
      </c>
      <c r="P53" s="29">
        <v>4</v>
      </c>
      <c r="Q53" s="24" t="s">
        <v>14</v>
      </c>
      <c r="R53" s="34" t="s">
        <v>18</v>
      </c>
      <c r="S53" s="35">
        <v>7</v>
      </c>
      <c r="T53" s="106" t="str">
        <f t="shared" ref="T53:T57" si="14">IF(S53,"公斤","")</f>
        <v>公斤</v>
      </c>
      <c r="U53" s="33" t="s">
        <v>43</v>
      </c>
      <c r="V53" s="29">
        <v>0.1</v>
      </c>
      <c r="W53" s="30" t="str">
        <f t="shared" si="12"/>
        <v>公斤</v>
      </c>
      <c r="X53" s="2"/>
      <c r="Y53" s="31"/>
      <c r="Z53" s="31"/>
      <c r="AA53" s="31"/>
      <c r="AB53" s="31"/>
      <c r="AC53" s="31"/>
      <c r="AD53" s="31"/>
      <c r="AE53" s="31"/>
    </row>
    <row r="54" spans="1:31" ht="15" customHeight="1">
      <c r="A54" s="32"/>
      <c r="B54" s="20"/>
      <c r="C54" s="20"/>
      <c r="D54" s="20"/>
      <c r="E54" s="20"/>
      <c r="F54" s="20"/>
      <c r="G54" s="20"/>
      <c r="H54" s="104"/>
      <c r="I54" s="33" t="s">
        <v>44</v>
      </c>
      <c r="J54" s="29">
        <v>3</v>
      </c>
      <c r="K54" s="24" t="s">
        <v>14</v>
      </c>
      <c r="L54" s="33"/>
      <c r="M54" s="29"/>
      <c r="N54" s="24"/>
      <c r="O54" s="33" t="s">
        <v>48</v>
      </c>
      <c r="P54" s="29">
        <v>1</v>
      </c>
      <c r="Q54" s="24" t="s">
        <v>14</v>
      </c>
      <c r="R54" s="33" t="s">
        <v>32</v>
      </c>
      <c r="S54" s="29">
        <v>0.05</v>
      </c>
      <c r="T54" s="106" t="str">
        <f t="shared" si="14"/>
        <v>公斤</v>
      </c>
      <c r="U54" s="34" t="s">
        <v>47</v>
      </c>
      <c r="V54" s="35">
        <v>1</v>
      </c>
      <c r="W54" s="30" t="str">
        <f t="shared" si="12"/>
        <v>公斤</v>
      </c>
      <c r="X54" s="2"/>
      <c r="Y54" s="31"/>
      <c r="Z54" s="31"/>
      <c r="AA54" s="31"/>
      <c r="AB54" s="31"/>
      <c r="AC54" s="31"/>
      <c r="AD54" s="31"/>
      <c r="AE54" s="31"/>
    </row>
    <row r="55" spans="1:31" ht="15" customHeight="1">
      <c r="A55" s="32"/>
      <c r="B55" s="20"/>
      <c r="C55" s="20"/>
      <c r="D55" s="20"/>
      <c r="E55" s="20"/>
      <c r="F55" s="20"/>
      <c r="G55" s="20"/>
      <c r="H55" s="104"/>
      <c r="I55" s="33"/>
      <c r="J55" s="29"/>
      <c r="K55" s="24"/>
      <c r="L55" s="33"/>
      <c r="M55" s="29"/>
      <c r="N55" s="24"/>
      <c r="O55" s="36" t="s">
        <v>133</v>
      </c>
      <c r="P55" s="29">
        <v>2</v>
      </c>
      <c r="Q55" s="24" t="s">
        <v>14</v>
      </c>
      <c r="R55" s="33"/>
      <c r="S55" s="29"/>
      <c r="T55" s="106" t="str">
        <f t="shared" si="14"/>
        <v/>
      </c>
      <c r="U55" s="33" t="s">
        <v>35</v>
      </c>
      <c r="V55" s="29">
        <v>0.05</v>
      </c>
      <c r="W55" s="30" t="str">
        <f t="shared" si="12"/>
        <v>公斤</v>
      </c>
      <c r="X55" s="2"/>
      <c r="Y55" s="31"/>
      <c r="Z55" s="31"/>
      <c r="AA55" s="31"/>
      <c r="AB55" s="31"/>
      <c r="AC55" s="31"/>
      <c r="AD55" s="31"/>
      <c r="AE55" s="31"/>
    </row>
    <row r="56" spans="1:31" ht="15" customHeight="1">
      <c r="A56" s="32"/>
      <c r="B56" s="20"/>
      <c r="C56" s="20"/>
      <c r="D56" s="20"/>
      <c r="E56" s="20"/>
      <c r="F56" s="20"/>
      <c r="G56" s="20"/>
      <c r="H56" s="104"/>
      <c r="I56" s="33"/>
      <c r="J56" s="29"/>
      <c r="K56" s="24"/>
      <c r="L56" s="33"/>
      <c r="M56" s="29"/>
      <c r="N56" s="24"/>
      <c r="O56" s="36" t="s">
        <v>102</v>
      </c>
      <c r="P56" s="29"/>
      <c r="Q56" s="24"/>
      <c r="R56" s="33"/>
      <c r="S56" s="29"/>
      <c r="T56" s="106" t="str">
        <f t="shared" si="14"/>
        <v/>
      </c>
      <c r="U56" s="33" t="s">
        <v>50</v>
      </c>
      <c r="V56" s="29">
        <v>1</v>
      </c>
      <c r="W56" s="30" t="str">
        <f t="shared" si="12"/>
        <v/>
      </c>
      <c r="X56" s="2"/>
      <c r="Y56" s="31"/>
      <c r="Z56" s="31"/>
      <c r="AA56" s="31"/>
      <c r="AB56" s="31"/>
      <c r="AC56" s="31"/>
      <c r="AD56" s="31"/>
      <c r="AE56" s="31"/>
    </row>
    <row r="57" spans="1:31" ht="15" customHeight="1" thickBot="1">
      <c r="A57" s="40"/>
      <c r="B57" s="5"/>
      <c r="C57" s="5"/>
      <c r="D57" s="5"/>
      <c r="E57" s="5"/>
      <c r="F57" s="5"/>
      <c r="G57" s="5"/>
      <c r="H57" s="104"/>
      <c r="I57" s="41"/>
      <c r="J57" s="42"/>
      <c r="K57" s="24"/>
      <c r="L57" s="41"/>
      <c r="M57" s="42"/>
      <c r="N57" s="24"/>
      <c r="O57" s="67"/>
      <c r="P57" s="55"/>
      <c r="Q57" s="24"/>
      <c r="R57" s="41"/>
      <c r="S57" s="42"/>
      <c r="T57" s="110" t="str">
        <f t="shared" si="14"/>
        <v/>
      </c>
      <c r="U57" s="41"/>
      <c r="V57" s="42"/>
      <c r="W57" s="30"/>
      <c r="X57" s="57"/>
      <c r="Y57" s="58"/>
      <c r="Z57" s="58"/>
      <c r="AA57" s="58"/>
      <c r="AB57" s="58"/>
      <c r="AC57" s="58"/>
      <c r="AD57" s="58"/>
      <c r="AE57" s="58"/>
    </row>
    <row r="58" spans="1:31" ht="15" customHeight="1">
      <c r="A58" s="18" t="s">
        <v>134</v>
      </c>
      <c r="B58" s="19">
        <v>4</v>
      </c>
      <c r="C58" s="20">
        <v>2.2000000000000002</v>
      </c>
      <c r="D58" s="20">
        <v>1.9</v>
      </c>
      <c r="E58" s="20">
        <v>3</v>
      </c>
      <c r="F58" s="20"/>
      <c r="G58" s="20"/>
      <c r="H58" s="104">
        <f>B58*70+E58*45+D58*25+F58*150+G58*60+C58*75</f>
        <v>627.5</v>
      </c>
      <c r="I58" s="47" t="s">
        <v>135</v>
      </c>
      <c r="J58" s="48"/>
      <c r="K58" s="24"/>
      <c r="L58" s="25" t="s">
        <v>136</v>
      </c>
      <c r="M58" s="26"/>
      <c r="N58" s="24"/>
      <c r="O58" s="25" t="s">
        <v>137</v>
      </c>
      <c r="P58" s="26"/>
      <c r="Q58" s="24"/>
      <c r="R58" s="12" t="s">
        <v>22</v>
      </c>
      <c r="S58" s="13"/>
      <c r="T58" s="105"/>
      <c r="U58" s="25" t="s">
        <v>139</v>
      </c>
      <c r="V58" s="26"/>
      <c r="W58" s="30" t="str">
        <f t="shared" ref="W58:W60" si="15">IF(P58,"公斤","")</f>
        <v/>
      </c>
      <c r="X58" s="2"/>
      <c r="Y58" s="31" t="str">
        <f>A58</f>
        <v>M3</v>
      </c>
      <c r="Z58" s="31" t="str">
        <f>I59&amp;" "&amp;I60&amp;" "&amp;I61&amp;" "&amp;I62&amp;" "&amp;I63</f>
        <v xml:space="preserve">米粉    </v>
      </c>
      <c r="AA58" s="31" t="str">
        <f>L59&amp;" "&amp;L60&amp;" "&amp;L61&amp;" "&amp;L62&amp;" "&amp;L63</f>
        <v>豬後腿肉 洋蔥 芹菜 乾香茅 大蒜</v>
      </c>
      <c r="AB58" s="31" t="str">
        <f>O59&amp;" "&amp;O60&amp;" "&amp;O61&amp;" "&amp;O62&amp;" "&amp;O63</f>
        <v>豬絞肉 時蔬 魚露 紅蔥頭 大蒜</v>
      </c>
      <c r="AC58" s="31" t="str">
        <f>R59&amp;" "&amp;R60&amp;" "&amp;R61&amp;" "&amp;R62&amp;" "&amp;R63</f>
        <v xml:space="preserve">蔬菜 大蒜   </v>
      </c>
      <c r="AD58" s="31" t="str">
        <f>U59&amp;" "&amp;U60&amp;" "&amp;U61&amp;" "&amp;U62&amp;" "&amp;U63</f>
        <v xml:space="preserve">魚丸 白蘿蔔   </v>
      </c>
      <c r="AE58" s="31"/>
    </row>
    <row r="59" spans="1:31" ht="15" customHeight="1">
      <c r="A59" s="32"/>
      <c r="B59" s="20"/>
      <c r="C59" s="20"/>
      <c r="D59" s="20"/>
      <c r="E59" s="20"/>
      <c r="F59" s="20"/>
      <c r="G59" s="20"/>
      <c r="H59" s="104"/>
      <c r="I59" s="33" t="s">
        <v>140</v>
      </c>
      <c r="J59" s="29">
        <v>6</v>
      </c>
      <c r="K59" s="24" t="s">
        <v>14</v>
      </c>
      <c r="L59" s="33" t="s">
        <v>60</v>
      </c>
      <c r="M59" s="29">
        <v>6</v>
      </c>
      <c r="N59" s="24" t="s">
        <v>14</v>
      </c>
      <c r="O59" s="33" t="s">
        <v>27</v>
      </c>
      <c r="P59" s="29">
        <v>1</v>
      </c>
      <c r="Q59" s="24" t="s">
        <v>14</v>
      </c>
      <c r="R59" s="34" t="s">
        <v>18</v>
      </c>
      <c r="S59" s="35">
        <v>7</v>
      </c>
      <c r="T59" s="106" t="str">
        <f t="shared" ref="T59:T63" si="16">IF(S59,"公斤","")</f>
        <v>公斤</v>
      </c>
      <c r="U59" s="33" t="s">
        <v>52</v>
      </c>
      <c r="V59" s="29">
        <v>1</v>
      </c>
      <c r="W59" s="30" t="str">
        <f t="shared" si="15"/>
        <v>公斤</v>
      </c>
      <c r="X59" s="2"/>
      <c r="Y59" s="31"/>
      <c r="Z59" s="31"/>
      <c r="AA59" s="31"/>
      <c r="AB59" s="31"/>
      <c r="AC59" s="31"/>
      <c r="AD59" s="31"/>
      <c r="AE59" s="31"/>
    </row>
    <row r="60" spans="1:31" ht="15" customHeight="1">
      <c r="A60" s="32"/>
      <c r="B60" s="20"/>
      <c r="C60" s="20"/>
      <c r="D60" s="20"/>
      <c r="E60" s="20"/>
      <c r="F60" s="20"/>
      <c r="G60" s="20"/>
      <c r="H60" s="104"/>
      <c r="I60" s="33"/>
      <c r="J60" s="29"/>
      <c r="K60" s="24"/>
      <c r="L60" s="33" t="s">
        <v>48</v>
      </c>
      <c r="M60" s="29">
        <v>2</v>
      </c>
      <c r="N60" s="24" t="s">
        <v>14</v>
      </c>
      <c r="O60" s="33" t="s">
        <v>22</v>
      </c>
      <c r="P60" s="29">
        <v>6</v>
      </c>
      <c r="Q60" s="24" t="s">
        <v>14</v>
      </c>
      <c r="R60" s="33" t="s">
        <v>32</v>
      </c>
      <c r="S60" s="29">
        <v>0.05</v>
      </c>
      <c r="T60" s="106" t="str">
        <f t="shared" si="16"/>
        <v>公斤</v>
      </c>
      <c r="U60" s="33" t="s">
        <v>112</v>
      </c>
      <c r="V60" s="29">
        <v>2</v>
      </c>
      <c r="W60" s="30" t="str">
        <f t="shared" si="15"/>
        <v>公斤</v>
      </c>
      <c r="X60" s="2"/>
      <c r="Y60" s="31"/>
      <c r="Z60" s="31"/>
      <c r="AA60" s="31"/>
      <c r="AB60" s="31"/>
      <c r="AC60" s="31"/>
      <c r="AD60" s="31"/>
      <c r="AE60" s="31"/>
    </row>
    <row r="61" spans="1:31" ht="15" customHeight="1">
      <c r="A61" s="32"/>
      <c r="B61" s="20"/>
      <c r="C61" s="20"/>
      <c r="D61" s="20"/>
      <c r="E61" s="20"/>
      <c r="F61" s="20"/>
      <c r="G61" s="20"/>
      <c r="H61" s="104"/>
      <c r="I61" s="33"/>
      <c r="J61" s="29"/>
      <c r="K61" s="24"/>
      <c r="L61" s="33" t="s">
        <v>142</v>
      </c>
      <c r="M61" s="29">
        <v>1</v>
      </c>
      <c r="N61" s="24" t="s">
        <v>14</v>
      </c>
      <c r="O61" s="33" t="s">
        <v>54</v>
      </c>
      <c r="P61" s="29"/>
      <c r="Q61" s="24"/>
      <c r="R61" s="33"/>
      <c r="S61" s="29"/>
      <c r="T61" s="106" t="str">
        <f t="shared" si="16"/>
        <v/>
      </c>
      <c r="U61" s="33"/>
      <c r="V61" s="29"/>
      <c r="W61" s="30"/>
      <c r="X61" s="2"/>
      <c r="Y61" s="31"/>
      <c r="Z61" s="31"/>
      <c r="AA61" s="31"/>
      <c r="AB61" s="31"/>
      <c r="AC61" s="31"/>
      <c r="AD61" s="31"/>
      <c r="AE61" s="31"/>
    </row>
    <row r="62" spans="1:31" ht="15" customHeight="1">
      <c r="A62" s="32"/>
      <c r="B62" s="20"/>
      <c r="C62" s="20"/>
      <c r="D62" s="20"/>
      <c r="E62" s="20"/>
      <c r="F62" s="20"/>
      <c r="G62" s="20"/>
      <c r="H62" s="104"/>
      <c r="I62" s="33"/>
      <c r="J62" s="29"/>
      <c r="K62" s="24"/>
      <c r="L62" s="33" t="s">
        <v>143</v>
      </c>
      <c r="M62" s="29"/>
      <c r="N62" s="24"/>
      <c r="O62" s="33" t="s">
        <v>144</v>
      </c>
      <c r="P62" s="29">
        <v>0.05</v>
      </c>
      <c r="Q62" s="24" t="s">
        <v>14</v>
      </c>
      <c r="R62" s="33"/>
      <c r="S62" s="29"/>
      <c r="T62" s="106" t="str">
        <f t="shared" si="16"/>
        <v/>
      </c>
      <c r="U62" s="33"/>
      <c r="V62" s="29"/>
      <c r="W62" s="30"/>
      <c r="X62" s="2"/>
      <c r="Y62" s="31"/>
      <c r="Z62" s="31"/>
      <c r="AA62" s="31"/>
      <c r="AB62" s="31"/>
      <c r="AC62" s="31"/>
      <c r="AD62" s="31"/>
      <c r="AE62" s="31"/>
    </row>
    <row r="63" spans="1:31" ht="15" customHeight="1" thickBot="1">
      <c r="A63" s="40"/>
      <c r="B63" s="5"/>
      <c r="C63" s="5"/>
      <c r="D63" s="5"/>
      <c r="E63" s="5"/>
      <c r="F63" s="5"/>
      <c r="G63" s="5"/>
      <c r="H63" s="104"/>
      <c r="I63" s="41"/>
      <c r="J63" s="42"/>
      <c r="K63" s="43"/>
      <c r="L63" s="41" t="s">
        <v>32</v>
      </c>
      <c r="M63" s="42">
        <v>0.05</v>
      </c>
      <c r="N63" s="24" t="s">
        <v>14</v>
      </c>
      <c r="O63" s="41" t="s">
        <v>32</v>
      </c>
      <c r="P63" s="42">
        <v>0.05</v>
      </c>
      <c r="Q63" s="24" t="s">
        <v>14</v>
      </c>
      <c r="R63" s="36"/>
      <c r="S63" s="37"/>
      <c r="T63" s="107" t="str">
        <f t="shared" si="16"/>
        <v/>
      </c>
      <c r="U63" s="41"/>
      <c r="V63" s="42"/>
      <c r="W63" s="30"/>
      <c r="X63" s="2"/>
      <c r="Y63" s="31"/>
      <c r="Z63" s="31"/>
      <c r="AA63" s="31"/>
      <c r="AB63" s="31"/>
      <c r="AC63" s="31"/>
      <c r="AD63" s="31"/>
      <c r="AE63" s="31"/>
    </row>
    <row r="64" spans="1:31" ht="15" customHeight="1">
      <c r="A64" s="18" t="s">
        <v>145</v>
      </c>
      <c r="B64" s="19">
        <v>5.7</v>
      </c>
      <c r="C64" s="20">
        <v>1.3</v>
      </c>
      <c r="D64" s="20">
        <v>1.3</v>
      </c>
      <c r="E64" s="20">
        <v>3</v>
      </c>
      <c r="F64" s="20"/>
      <c r="G64" s="20"/>
      <c r="H64" s="104">
        <f>B64*70+E64*45+D64*25+F64*150+G64*60+C64*75</f>
        <v>664</v>
      </c>
      <c r="I64" s="47" t="s">
        <v>38</v>
      </c>
      <c r="J64" s="48"/>
      <c r="K64" s="49"/>
      <c r="L64" s="125" t="s">
        <v>206</v>
      </c>
      <c r="M64" s="26"/>
      <c r="N64" s="24"/>
      <c r="O64" s="62" t="s">
        <v>211</v>
      </c>
      <c r="P64" s="26"/>
      <c r="Q64" s="24"/>
      <c r="R64" s="108" t="s">
        <v>22</v>
      </c>
      <c r="S64" s="52"/>
      <c r="T64" s="109"/>
      <c r="U64" s="47" t="s">
        <v>147</v>
      </c>
      <c r="V64" s="61"/>
      <c r="W64" s="30" t="str">
        <f t="shared" ref="W64:W65" si="17">IF(P64,"公斤","")</f>
        <v/>
      </c>
      <c r="X64" s="53"/>
      <c r="Y64" s="54" t="str">
        <f>A64</f>
        <v>M4</v>
      </c>
      <c r="Z64" s="54" t="str">
        <f>I65&amp;" "&amp;I66&amp;" "&amp;I67&amp;" "&amp;I68&amp;" "&amp;I69</f>
        <v xml:space="preserve">米 糙米   </v>
      </c>
      <c r="AA64" s="54" t="str">
        <f>L65&amp;" "&amp;L66&amp;" "&amp;L67&amp;" "&amp;L68&amp;" "&amp;L69</f>
        <v>鮮魚丁 馬鈴薯 洋蔥 胡蘿蔔 咖哩粉</v>
      </c>
      <c r="AB64" s="54" t="str">
        <f>O65&amp;" "&amp;O66&amp;" "&amp;O67&amp;" "&amp;O68&amp;" "&amp;O69</f>
        <v xml:space="preserve">肉絲 冷凍菜豆(莢) 大蒜  </v>
      </c>
      <c r="AC64" s="54" t="str">
        <f>R65&amp;" "&amp;R66&amp;" "&amp;R67&amp;" "&amp;R68&amp;" "&amp;R69</f>
        <v xml:space="preserve">蔬菜 大蒜   </v>
      </c>
      <c r="AD64" s="54" t="str">
        <f>U65&amp;" "&amp;U66&amp;" "&amp;U67&amp;" "&amp;U68&amp;" "&amp;U69</f>
        <v xml:space="preserve">仙草凍 二砂糖   </v>
      </c>
      <c r="AE64" s="54"/>
    </row>
    <row r="65" spans="1:31" ht="15" customHeight="1">
      <c r="A65" s="32"/>
      <c r="B65" s="20"/>
      <c r="C65" s="20"/>
      <c r="D65" s="20"/>
      <c r="E65" s="20"/>
      <c r="F65" s="20"/>
      <c r="G65" s="20"/>
      <c r="H65" s="104"/>
      <c r="I65" s="33" t="s">
        <v>24</v>
      </c>
      <c r="J65" s="29">
        <v>7</v>
      </c>
      <c r="K65" s="24" t="s">
        <v>14</v>
      </c>
      <c r="L65" s="33" t="s">
        <v>207</v>
      </c>
      <c r="M65" s="29">
        <v>6.5</v>
      </c>
      <c r="N65" s="24" t="s">
        <v>14</v>
      </c>
      <c r="O65" s="64" t="s">
        <v>212</v>
      </c>
      <c r="P65" s="24">
        <v>1</v>
      </c>
      <c r="Q65" s="24" t="s">
        <v>14</v>
      </c>
      <c r="R65" s="34" t="s">
        <v>18</v>
      </c>
      <c r="S65" s="35">
        <v>7</v>
      </c>
      <c r="T65" s="106" t="str">
        <f t="shared" ref="T65:T69" si="18">IF(S65,"公斤","")</f>
        <v>公斤</v>
      </c>
      <c r="U65" s="33" t="s">
        <v>148</v>
      </c>
      <c r="V65" s="29">
        <v>6</v>
      </c>
      <c r="W65" s="30" t="str">
        <f t="shared" si="17"/>
        <v>公斤</v>
      </c>
      <c r="X65" s="2"/>
      <c r="Y65" s="31"/>
      <c r="Z65" s="31"/>
      <c r="AA65" s="31"/>
      <c r="AB65" s="31"/>
      <c r="AC65" s="31"/>
      <c r="AD65" s="31"/>
      <c r="AE65" s="31"/>
    </row>
    <row r="66" spans="1:31" ht="15" customHeight="1">
      <c r="A66" s="32"/>
      <c r="B66" s="20"/>
      <c r="C66" s="20"/>
      <c r="D66" s="20"/>
      <c r="E66" s="20"/>
      <c r="F66" s="20"/>
      <c r="G66" s="20"/>
      <c r="H66" s="104"/>
      <c r="I66" s="33" t="s">
        <v>44</v>
      </c>
      <c r="J66" s="29">
        <v>3</v>
      </c>
      <c r="K66" s="24" t="s">
        <v>14</v>
      </c>
      <c r="L66" s="33" t="s">
        <v>45</v>
      </c>
      <c r="M66" s="29">
        <v>3.5</v>
      </c>
      <c r="N66" s="24" t="s">
        <v>14</v>
      </c>
      <c r="O66" s="33" t="s">
        <v>31</v>
      </c>
      <c r="P66" s="24">
        <v>5</v>
      </c>
      <c r="Q66" s="24" t="s">
        <v>14</v>
      </c>
      <c r="R66" s="33" t="s">
        <v>32</v>
      </c>
      <c r="S66" s="29">
        <v>0.05</v>
      </c>
      <c r="T66" s="106" t="str">
        <f t="shared" si="18"/>
        <v>公斤</v>
      </c>
      <c r="U66" s="34" t="s">
        <v>66</v>
      </c>
      <c r="V66" s="29">
        <v>1</v>
      </c>
      <c r="W66" s="24" t="s">
        <v>14</v>
      </c>
      <c r="X66" s="2"/>
      <c r="Y66" s="31"/>
      <c r="Z66" s="31"/>
      <c r="AA66" s="31"/>
      <c r="AB66" s="31"/>
      <c r="AC66" s="31"/>
      <c r="AD66" s="31"/>
      <c r="AE66" s="31"/>
    </row>
    <row r="67" spans="1:31" ht="15" customHeight="1">
      <c r="A67" s="32"/>
      <c r="B67" s="20"/>
      <c r="C67" s="20"/>
      <c r="D67" s="20"/>
      <c r="E67" s="20"/>
      <c r="F67" s="20"/>
      <c r="G67" s="20"/>
      <c r="H67" s="104"/>
      <c r="I67" s="33"/>
      <c r="J67" s="29"/>
      <c r="K67" s="24"/>
      <c r="L67" s="33" t="s">
        <v>48</v>
      </c>
      <c r="M67" s="29">
        <v>1</v>
      </c>
      <c r="N67" s="24" t="s">
        <v>14</v>
      </c>
      <c r="O67" s="64" t="s">
        <v>32</v>
      </c>
      <c r="P67" s="24">
        <v>0.05</v>
      </c>
      <c r="Q67" s="24" t="s">
        <v>14</v>
      </c>
      <c r="R67" s="33"/>
      <c r="S67" s="29"/>
      <c r="T67" s="106" t="str">
        <f t="shared" si="18"/>
        <v/>
      </c>
      <c r="U67" s="33"/>
      <c r="V67" s="29"/>
      <c r="W67" s="30" t="str">
        <f t="shared" ref="W67:W72" si="19">IF(P67,"公斤","")</f>
        <v>公斤</v>
      </c>
      <c r="X67" s="2"/>
      <c r="Y67" s="31"/>
      <c r="Z67" s="31"/>
      <c r="AA67" s="31"/>
      <c r="AB67" s="31"/>
      <c r="AC67" s="31"/>
      <c r="AD67" s="31"/>
      <c r="AE67" s="31"/>
    </row>
    <row r="68" spans="1:31" ht="15" customHeight="1">
      <c r="A68" s="32"/>
      <c r="B68" s="20"/>
      <c r="C68" s="20"/>
      <c r="D68" s="20"/>
      <c r="E68" s="20"/>
      <c r="F68" s="20"/>
      <c r="G68" s="20"/>
      <c r="H68" s="104"/>
      <c r="I68" s="33"/>
      <c r="J68" s="29"/>
      <c r="K68" s="24"/>
      <c r="L68" s="33" t="s">
        <v>37</v>
      </c>
      <c r="M68" s="29">
        <v>1</v>
      </c>
      <c r="N68" s="24" t="s">
        <v>14</v>
      </c>
      <c r="O68" s="64"/>
      <c r="P68" s="24"/>
      <c r="Q68" s="24"/>
      <c r="R68" s="33"/>
      <c r="S68" s="29"/>
      <c r="T68" s="106" t="str">
        <f t="shared" si="18"/>
        <v/>
      </c>
      <c r="U68" s="33"/>
      <c r="V68" s="29"/>
      <c r="W68" s="30" t="str">
        <f t="shared" si="19"/>
        <v/>
      </c>
      <c r="X68" s="2"/>
      <c r="Y68" s="31"/>
      <c r="Z68" s="31"/>
      <c r="AA68" s="31"/>
      <c r="AB68" s="31"/>
      <c r="AC68" s="31"/>
      <c r="AD68" s="31"/>
      <c r="AE68" s="31"/>
    </row>
    <row r="69" spans="1:31" ht="15" customHeight="1" thickBot="1">
      <c r="A69" s="40"/>
      <c r="B69" s="5"/>
      <c r="C69" s="5"/>
      <c r="D69" s="5"/>
      <c r="E69" s="5"/>
      <c r="F69" s="5"/>
      <c r="G69" s="5"/>
      <c r="H69" s="104"/>
      <c r="I69" s="41"/>
      <c r="J69" s="42"/>
      <c r="K69" s="55"/>
      <c r="L69" s="41" t="s">
        <v>51</v>
      </c>
      <c r="M69" s="42"/>
      <c r="N69" s="24"/>
      <c r="O69" s="77"/>
      <c r="P69" s="78"/>
      <c r="Q69" s="24"/>
      <c r="R69" s="41"/>
      <c r="S69" s="42"/>
      <c r="T69" s="110" t="str">
        <f t="shared" si="18"/>
        <v/>
      </c>
      <c r="U69" s="41"/>
      <c r="V69" s="42"/>
      <c r="W69" s="30" t="str">
        <f t="shared" si="19"/>
        <v/>
      </c>
      <c r="X69" s="57"/>
      <c r="Y69" s="58"/>
      <c r="Z69" s="58"/>
      <c r="AA69" s="58"/>
      <c r="AB69" s="58"/>
      <c r="AC69" s="58"/>
      <c r="AD69" s="58"/>
      <c r="AE69" s="58"/>
    </row>
    <row r="70" spans="1:31" ht="15" customHeight="1">
      <c r="A70" s="18" t="s">
        <v>150</v>
      </c>
      <c r="B70" s="19">
        <v>5.6</v>
      </c>
      <c r="C70" s="20">
        <v>2.2999999999999998</v>
      </c>
      <c r="D70" s="20">
        <v>1.8</v>
      </c>
      <c r="E70" s="20">
        <v>3.2</v>
      </c>
      <c r="F70" s="20"/>
      <c r="G70" s="20"/>
      <c r="H70" s="104">
        <f>B70*70+E70*45+D70*25+F70*150+G70*60+C70*75</f>
        <v>753.5</v>
      </c>
      <c r="I70" s="47" t="s">
        <v>151</v>
      </c>
      <c r="J70" s="48"/>
      <c r="K70" s="59"/>
      <c r="L70" s="25" t="s">
        <v>78</v>
      </c>
      <c r="M70" s="26"/>
      <c r="N70" s="24"/>
      <c r="O70" s="47" t="s">
        <v>153</v>
      </c>
      <c r="P70" s="68"/>
      <c r="Q70" s="24"/>
      <c r="R70" s="12" t="s">
        <v>22</v>
      </c>
      <c r="S70" s="13"/>
      <c r="T70" s="105"/>
      <c r="U70" s="47" t="s">
        <v>23</v>
      </c>
      <c r="V70" s="68"/>
      <c r="W70" s="30" t="str">
        <f t="shared" si="19"/>
        <v/>
      </c>
      <c r="X70" s="2"/>
      <c r="Y70" s="31" t="str">
        <f>A70</f>
        <v>M5</v>
      </c>
      <c r="Z70" s="31" t="str">
        <f>I71&amp;" "&amp;I72&amp;" "&amp;I73&amp;" "&amp;I74&amp;" "&amp;I75</f>
        <v xml:space="preserve">米 黑糯米   </v>
      </c>
      <c r="AA70" s="31" t="str">
        <f>L71&amp;" "&amp;L72&amp;" "&amp;L73&amp;" "&amp;L74&amp;" "&amp;L75</f>
        <v>豬絞肉 花生麵筋罐頭 麵筋 大蒜 胡蘿蔔</v>
      </c>
      <c r="AB70" s="31" t="str">
        <f>O71&amp;" "&amp;O72&amp;" "&amp;O73&amp;" "&amp;O74&amp;" "&amp;O75</f>
        <v xml:space="preserve">甘藍 培根 大蒜  </v>
      </c>
      <c r="AC70" s="31" t="str">
        <f>R71&amp;" "&amp;R72&amp;" "&amp;R73&amp;" "&amp;R74&amp;" "&amp;R75</f>
        <v xml:space="preserve">蔬菜 大蒜   </v>
      </c>
      <c r="AD70" s="31" t="str">
        <f>U71&amp;" "&amp;U72&amp;" "&amp;U73&amp;" "&amp;U74&amp;" "&amp;U75</f>
        <v xml:space="preserve">乾裙帶菜 味噌 薑 柴魚片 </v>
      </c>
      <c r="AE70" s="31"/>
    </row>
    <row r="71" spans="1:31" ht="15" customHeight="1">
      <c r="A71" s="32"/>
      <c r="B71" s="20"/>
      <c r="C71" s="20"/>
      <c r="D71" s="20"/>
      <c r="E71" s="20"/>
      <c r="F71" s="20"/>
      <c r="G71" s="20"/>
      <c r="H71" s="104"/>
      <c r="I71" s="33" t="s">
        <v>24</v>
      </c>
      <c r="J71" s="29">
        <v>10</v>
      </c>
      <c r="K71" s="24" t="s">
        <v>14</v>
      </c>
      <c r="L71" s="33" t="s">
        <v>27</v>
      </c>
      <c r="M71" s="29">
        <v>6</v>
      </c>
      <c r="N71" s="24" t="s">
        <v>14</v>
      </c>
      <c r="O71" s="33" t="s">
        <v>46</v>
      </c>
      <c r="P71" s="29">
        <v>6</v>
      </c>
      <c r="Q71" s="24" t="s">
        <v>14</v>
      </c>
      <c r="R71" s="34" t="s">
        <v>18</v>
      </c>
      <c r="S71" s="35">
        <v>7</v>
      </c>
      <c r="T71" s="106" t="str">
        <f t="shared" ref="T71:T75" si="20">IF(S71,"公斤","")</f>
        <v>公斤</v>
      </c>
      <c r="U71" s="33" t="s">
        <v>28</v>
      </c>
      <c r="V71" s="29">
        <v>0.2</v>
      </c>
      <c r="W71" s="30" t="str">
        <f t="shared" si="19"/>
        <v>公斤</v>
      </c>
      <c r="X71" s="2"/>
      <c r="Y71" s="31"/>
      <c r="Z71" s="31"/>
      <c r="AA71" s="31"/>
      <c r="AB71" s="31"/>
      <c r="AC71" s="31"/>
      <c r="AD71" s="31"/>
      <c r="AE71" s="31"/>
    </row>
    <row r="72" spans="1:31" ht="15" customHeight="1">
      <c r="A72" s="32"/>
      <c r="B72" s="20"/>
      <c r="C72" s="20"/>
      <c r="D72" s="20"/>
      <c r="E72" s="20"/>
      <c r="F72" s="20"/>
      <c r="G72" s="20"/>
      <c r="H72" s="104"/>
      <c r="I72" s="33" t="s">
        <v>155</v>
      </c>
      <c r="J72" s="29">
        <v>0.4</v>
      </c>
      <c r="K72" s="24" t="s">
        <v>14</v>
      </c>
      <c r="L72" s="33" t="s">
        <v>208</v>
      </c>
      <c r="M72" s="29">
        <v>0.1</v>
      </c>
      <c r="N72" s="24" t="s">
        <v>14</v>
      </c>
      <c r="O72" s="33" t="s">
        <v>156</v>
      </c>
      <c r="P72" s="29">
        <v>0.6</v>
      </c>
      <c r="Q72" s="24" t="s">
        <v>14</v>
      </c>
      <c r="R72" s="33" t="s">
        <v>32</v>
      </c>
      <c r="S72" s="29">
        <v>0.05</v>
      </c>
      <c r="T72" s="106" t="str">
        <f t="shared" si="20"/>
        <v>公斤</v>
      </c>
      <c r="U72" s="34" t="s">
        <v>33</v>
      </c>
      <c r="V72" s="29">
        <v>0.1</v>
      </c>
      <c r="W72" s="30" t="str">
        <f t="shared" si="19"/>
        <v>公斤</v>
      </c>
      <c r="X72" s="2"/>
      <c r="Y72" s="31"/>
      <c r="Z72" s="31"/>
      <c r="AA72" s="31"/>
      <c r="AB72" s="31"/>
      <c r="AC72" s="31"/>
      <c r="AD72" s="31"/>
      <c r="AE72" s="31"/>
    </row>
    <row r="73" spans="1:31" ht="15" customHeight="1">
      <c r="A73" s="32"/>
      <c r="B73" s="20"/>
      <c r="C73" s="20"/>
      <c r="D73" s="20"/>
      <c r="E73" s="20"/>
      <c r="F73" s="20"/>
      <c r="G73" s="20"/>
      <c r="H73" s="104"/>
      <c r="I73" s="33"/>
      <c r="J73" s="29"/>
      <c r="K73" s="24"/>
      <c r="L73" s="33" t="s">
        <v>84</v>
      </c>
      <c r="M73" s="29">
        <v>0.5</v>
      </c>
      <c r="N73" s="24" t="s">
        <v>14</v>
      </c>
      <c r="O73" s="33" t="s">
        <v>32</v>
      </c>
      <c r="P73" s="29">
        <v>0.05</v>
      </c>
      <c r="Q73" s="24" t="s">
        <v>14</v>
      </c>
      <c r="R73" s="33"/>
      <c r="S73" s="29"/>
      <c r="T73" s="106" t="str">
        <f t="shared" si="20"/>
        <v/>
      </c>
      <c r="U73" s="33" t="s">
        <v>35</v>
      </c>
      <c r="V73" s="29">
        <v>0.05</v>
      </c>
      <c r="W73" s="30" t="s">
        <v>14</v>
      </c>
      <c r="X73" s="2"/>
      <c r="Y73" s="31"/>
      <c r="Z73" s="31"/>
      <c r="AA73" s="31"/>
      <c r="AB73" s="31"/>
      <c r="AC73" s="31"/>
      <c r="AD73" s="31"/>
      <c r="AE73" s="31"/>
    </row>
    <row r="74" spans="1:31" ht="15" customHeight="1">
      <c r="A74" s="32"/>
      <c r="B74" s="20"/>
      <c r="C74" s="20"/>
      <c r="D74" s="20"/>
      <c r="E74" s="20"/>
      <c r="F74" s="20"/>
      <c r="G74" s="20"/>
      <c r="H74" s="104"/>
      <c r="I74" s="33"/>
      <c r="J74" s="29"/>
      <c r="K74" s="24"/>
      <c r="L74" s="33" t="s">
        <v>32</v>
      </c>
      <c r="M74" s="29">
        <v>0.05</v>
      </c>
      <c r="N74" s="24" t="s">
        <v>14</v>
      </c>
      <c r="O74" s="33"/>
      <c r="P74" s="29"/>
      <c r="Q74" s="24"/>
      <c r="R74" s="33"/>
      <c r="S74" s="29"/>
      <c r="T74" s="106" t="str">
        <f t="shared" si="20"/>
        <v/>
      </c>
      <c r="U74" s="33" t="s">
        <v>36</v>
      </c>
      <c r="V74" s="29"/>
      <c r="W74" s="30" t="str">
        <f t="shared" ref="W74:W79" si="21">IF(P74,"公斤","")</f>
        <v/>
      </c>
      <c r="X74" s="2"/>
      <c r="Y74" s="31"/>
      <c r="Z74" s="31"/>
      <c r="AA74" s="31"/>
      <c r="AB74" s="31"/>
      <c r="AC74" s="31"/>
      <c r="AD74" s="31"/>
      <c r="AE74" s="31"/>
    </row>
    <row r="75" spans="1:31" ht="15" customHeight="1" thickBot="1">
      <c r="A75" s="40"/>
      <c r="B75" s="5"/>
      <c r="C75" s="5"/>
      <c r="D75" s="5"/>
      <c r="E75" s="5"/>
      <c r="F75" s="5"/>
      <c r="G75" s="5"/>
      <c r="H75" s="104"/>
      <c r="I75" s="75"/>
      <c r="J75" s="76"/>
      <c r="K75" s="43"/>
      <c r="L75" s="41" t="s">
        <v>37</v>
      </c>
      <c r="M75" s="42">
        <v>1</v>
      </c>
      <c r="N75" s="24" t="s">
        <v>14</v>
      </c>
      <c r="O75" s="75"/>
      <c r="P75" s="76"/>
      <c r="Q75" s="24"/>
      <c r="R75" s="36"/>
      <c r="S75" s="37"/>
      <c r="T75" s="107" t="str">
        <f t="shared" si="20"/>
        <v/>
      </c>
      <c r="U75" s="75"/>
      <c r="V75" s="76"/>
      <c r="W75" s="30" t="str">
        <f t="shared" si="21"/>
        <v/>
      </c>
      <c r="X75" s="2"/>
      <c r="Y75" s="2"/>
      <c r="Z75" s="31"/>
      <c r="AA75" s="2"/>
      <c r="AB75" s="2"/>
      <c r="AC75" s="2"/>
      <c r="AD75" s="2"/>
      <c r="AE75" s="2"/>
    </row>
    <row r="76" spans="1:31" ht="15" customHeight="1">
      <c r="A76" s="18" t="s">
        <v>158</v>
      </c>
      <c r="B76" s="82">
        <v>5</v>
      </c>
      <c r="C76" s="82">
        <v>2.4</v>
      </c>
      <c r="D76" s="82">
        <v>1.7</v>
      </c>
      <c r="E76" s="82">
        <v>3</v>
      </c>
      <c r="F76" s="82"/>
      <c r="G76" s="82"/>
      <c r="H76" s="83">
        <v>708</v>
      </c>
      <c r="I76" s="47" t="s">
        <v>20</v>
      </c>
      <c r="J76" s="48"/>
      <c r="K76" s="49"/>
      <c r="L76" s="47" t="s">
        <v>159</v>
      </c>
      <c r="M76" s="68"/>
      <c r="N76" s="24"/>
      <c r="O76" s="47" t="s">
        <v>160</v>
      </c>
      <c r="P76" s="68"/>
      <c r="Q76" s="24"/>
      <c r="R76" s="108" t="s">
        <v>22</v>
      </c>
      <c r="S76" s="52"/>
      <c r="T76" s="109"/>
      <c r="U76" s="47" t="s">
        <v>161</v>
      </c>
      <c r="V76" s="68"/>
      <c r="W76" s="30" t="str">
        <f t="shared" si="21"/>
        <v/>
      </c>
      <c r="X76" s="53"/>
      <c r="Y76" s="54" t="str">
        <f>A76</f>
        <v>N1</v>
      </c>
      <c r="Z76" s="54" t="str">
        <f>I77&amp;" "&amp;I78&amp;" "&amp;I79&amp;" "&amp;I80&amp;" "&amp;I81</f>
        <v xml:space="preserve">米    </v>
      </c>
      <c r="AA76" s="54" t="str">
        <f>L77&amp;" "&amp;L78&amp;" "&amp;L79&amp;" "&amp;L80&amp;" "&amp;L81</f>
        <v xml:space="preserve">豬後腿肉 洋蔥 胡蘿蔔 黑胡椒粒 </v>
      </c>
      <c r="AB76" s="54" t="str">
        <f>O77&amp;" "&amp;O78&amp;" "&amp;O79&amp;" "&amp;O80&amp;" "&amp;O81</f>
        <v xml:space="preserve">豆干 甘藍 乾木耳 大蒜 </v>
      </c>
      <c r="AC76" s="54" t="str">
        <f>R77&amp;" "&amp;R78&amp;" "&amp;R79&amp;" "&amp;R80&amp;" "&amp;R81</f>
        <v xml:space="preserve">蔬菜 大蒜   </v>
      </c>
      <c r="AD76" s="54" t="str">
        <f>U77&amp;" "&amp;U78&amp;" "&amp;U79&amp;" "&amp;U80&amp;" "&amp;U81</f>
        <v xml:space="preserve">金針菇 時蔬 薑 大骨 </v>
      </c>
      <c r="AE76" s="54"/>
    </row>
    <row r="77" spans="1:31" ht="15" customHeight="1">
      <c r="A77" s="32"/>
      <c r="B77" s="84"/>
      <c r="C77" s="84"/>
      <c r="D77" s="84"/>
      <c r="E77" s="84"/>
      <c r="F77" s="84"/>
      <c r="G77" s="84"/>
      <c r="H77" s="83"/>
      <c r="I77" s="33" t="s">
        <v>24</v>
      </c>
      <c r="J77" s="29">
        <v>10</v>
      </c>
      <c r="K77" s="24" t="s">
        <v>14</v>
      </c>
      <c r="L77" s="33" t="s">
        <v>60</v>
      </c>
      <c r="M77" s="29">
        <v>6</v>
      </c>
      <c r="N77" s="24" t="s">
        <v>14</v>
      </c>
      <c r="O77" s="33" t="s">
        <v>42</v>
      </c>
      <c r="P77" s="29">
        <v>2.7</v>
      </c>
      <c r="Q77" s="24" t="s">
        <v>14</v>
      </c>
      <c r="R77" s="34" t="s">
        <v>18</v>
      </c>
      <c r="S77" s="35">
        <v>7</v>
      </c>
      <c r="T77" s="106" t="str">
        <f t="shared" ref="T77:T81" si="22">IF(S77,"公斤","")</f>
        <v>公斤</v>
      </c>
      <c r="U77" s="34" t="s">
        <v>30</v>
      </c>
      <c r="V77" s="35">
        <v>1</v>
      </c>
      <c r="W77" s="30" t="str">
        <f t="shared" si="21"/>
        <v>公斤</v>
      </c>
      <c r="X77" s="2"/>
      <c r="Y77" s="31"/>
      <c r="Z77" s="31"/>
      <c r="AA77" s="31"/>
      <c r="AB77" s="31"/>
      <c r="AC77" s="31"/>
      <c r="AD77" s="31"/>
      <c r="AE77" s="31"/>
    </row>
    <row r="78" spans="1:31" ht="15" customHeight="1">
      <c r="A78" s="32"/>
      <c r="B78" s="84"/>
      <c r="C78" s="84"/>
      <c r="D78" s="84"/>
      <c r="E78" s="84"/>
      <c r="F78" s="84"/>
      <c r="G78" s="84"/>
      <c r="H78" s="83"/>
      <c r="I78" s="33"/>
      <c r="J78" s="29"/>
      <c r="K78" s="24"/>
      <c r="L78" s="33" t="s">
        <v>48</v>
      </c>
      <c r="M78" s="29">
        <v>2</v>
      </c>
      <c r="N78" s="24" t="s">
        <v>14</v>
      </c>
      <c r="O78" s="33" t="s">
        <v>46</v>
      </c>
      <c r="P78" s="29">
        <v>4</v>
      </c>
      <c r="Q78" s="24" t="s">
        <v>14</v>
      </c>
      <c r="R78" s="33" t="s">
        <v>32</v>
      </c>
      <c r="S78" s="29">
        <v>0.05</v>
      </c>
      <c r="T78" s="106" t="str">
        <f t="shared" si="22"/>
        <v>公斤</v>
      </c>
      <c r="U78" s="34" t="s">
        <v>22</v>
      </c>
      <c r="V78" s="29">
        <v>2</v>
      </c>
      <c r="W78" s="30" t="str">
        <f t="shared" si="21"/>
        <v>公斤</v>
      </c>
      <c r="X78" s="2"/>
      <c r="Y78" s="31"/>
      <c r="Z78" s="31"/>
      <c r="AA78" s="31"/>
      <c r="AB78" s="31"/>
      <c r="AC78" s="31"/>
      <c r="AD78" s="31"/>
      <c r="AE78" s="31"/>
    </row>
    <row r="79" spans="1:31" ht="15" customHeight="1">
      <c r="A79" s="32"/>
      <c r="B79" s="84"/>
      <c r="C79" s="84"/>
      <c r="D79" s="84"/>
      <c r="E79" s="84"/>
      <c r="F79" s="84"/>
      <c r="G79" s="84"/>
      <c r="H79" s="83"/>
      <c r="I79" s="33"/>
      <c r="J79" s="29"/>
      <c r="K79" s="24"/>
      <c r="L79" s="33" t="s">
        <v>37</v>
      </c>
      <c r="M79" s="29">
        <v>1</v>
      </c>
      <c r="N79" s="24" t="s">
        <v>14</v>
      </c>
      <c r="O79" s="33" t="s">
        <v>49</v>
      </c>
      <c r="P79" s="29">
        <v>0.01</v>
      </c>
      <c r="Q79" s="24" t="s">
        <v>14</v>
      </c>
      <c r="R79" s="33"/>
      <c r="S79" s="29"/>
      <c r="T79" s="106" t="str">
        <f t="shared" si="22"/>
        <v/>
      </c>
      <c r="U79" s="33" t="s">
        <v>35</v>
      </c>
      <c r="V79" s="29">
        <v>0.05</v>
      </c>
      <c r="W79" s="30" t="str">
        <f t="shared" si="21"/>
        <v>公斤</v>
      </c>
      <c r="X79" s="2"/>
      <c r="Y79" s="31"/>
      <c r="Z79" s="31"/>
      <c r="AA79" s="31"/>
      <c r="AB79" s="31"/>
      <c r="AC79" s="31"/>
      <c r="AD79" s="31"/>
      <c r="AE79" s="31"/>
    </row>
    <row r="80" spans="1:31" ht="15" customHeight="1">
      <c r="A80" s="32"/>
      <c r="B80" s="84"/>
      <c r="C80" s="84"/>
      <c r="D80" s="84"/>
      <c r="E80" s="84"/>
      <c r="F80" s="84"/>
      <c r="G80" s="84"/>
      <c r="H80" s="83"/>
      <c r="I80" s="33"/>
      <c r="J80" s="29"/>
      <c r="K80" s="24"/>
      <c r="L80" s="33" t="s">
        <v>162</v>
      </c>
      <c r="M80" s="29"/>
      <c r="N80" s="24"/>
      <c r="O80" s="34" t="s">
        <v>32</v>
      </c>
      <c r="P80" s="35">
        <v>0.05</v>
      </c>
      <c r="Q80" s="24" t="s">
        <v>14</v>
      </c>
      <c r="R80" s="33"/>
      <c r="S80" s="29"/>
      <c r="T80" s="106" t="str">
        <f t="shared" si="22"/>
        <v/>
      </c>
      <c r="U80" s="33" t="s">
        <v>50</v>
      </c>
      <c r="V80" s="29">
        <v>1</v>
      </c>
      <c r="W80" s="24" t="s">
        <v>14</v>
      </c>
      <c r="X80" s="2"/>
      <c r="Y80" s="31"/>
      <c r="Z80" s="31"/>
      <c r="AA80" s="31"/>
      <c r="AB80" s="31"/>
      <c r="AC80" s="31"/>
      <c r="AD80" s="31"/>
      <c r="AE80" s="31"/>
    </row>
    <row r="81" spans="1:31" ht="15" customHeight="1" thickBot="1">
      <c r="A81" s="40"/>
      <c r="B81" s="84"/>
      <c r="C81" s="84"/>
      <c r="D81" s="84"/>
      <c r="E81" s="84"/>
      <c r="F81" s="84"/>
      <c r="G81" s="84"/>
      <c r="H81" s="83"/>
      <c r="I81" s="41"/>
      <c r="J81" s="42"/>
      <c r="K81" s="55"/>
      <c r="L81" s="41"/>
      <c r="M81" s="42"/>
      <c r="N81" s="24"/>
      <c r="O81" s="41"/>
      <c r="P81" s="42"/>
      <c r="Q81" s="24"/>
      <c r="R81" s="41"/>
      <c r="S81" s="42"/>
      <c r="T81" s="110" t="str">
        <f t="shared" si="22"/>
        <v/>
      </c>
      <c r="U81" s="41"/>
      <c r="V81" s="42"/>
      <c r="W81" s="30" t="str">
        <f t="shared" ref="W81:W85" si="23">IF(P81,"公斤","")</f>
        <v/>
      </c>
      <c r="X81" s="57"/>
      <c r="Y81" s="58"/>
      <c r="Z81" s="58"/>
      <c r="AA81" s="58"/>
      <c r="AB81" s="58"/>
      <c r="AC81" s="58"/>
      <c r="AD81" s="58"/>
      <c r="AE81" s="58"/>
    </row>
    <row r="82" spans="1:31" ht="15" customHeight="1">
      <c r="A82" s="18" t="s">
        <v>163</v>
      </c>
      <c r="B82" s="82">
        <v>5</v>
      </c>
      <c r="C82" s="82">
        <v>2.1</v>
      </c>
      <c r="D82" s="82">
        <v>1.5</v>
      </c>
      <c r="E82" s="82">
        <v>3</v>
      </c>
      <c r="F82" s="82"/>
      <c r="G82" s="82"/>
      <c r="H82" s="83">
        <v>680</v>
      </c>
      <c r="I82" s="47" t="s">
        <v>38</v>
      </c>
      <c r="J82" s="48"/>
      <c r="K82" s="59"/>
      <c r="L82" s="47" t="s">
        <v>164</v>
      </c>
      <c r="M82" s="68"/>
      <c r="N82" s="24"/>
      <c r="O82" s="47" t="s">
        <v>165</v>
      </c>
      <c r="P82" s="68"/>
      <c r="Q82" s="24" t="s">
        <v>14</v>
      </c>
      <c r="R82" s="12" t="s">
        <v>22</v>
      </c>
      <c r="S82" s="13"/>
      <c r="T82" s="105"/>
      <c r="U82" s="22" t="s">
        <v>166</v>
      </c>
      <c r="V82" s="27"/>
      <c r="W82" s="30" t="str">
        <f t="shared" si="23"/>
        <v/>
      </c>
      <c r="X82" s="2"/>
      <c r="Y82" s="31" t="str">
        <f>A82</f>
        <v>N2</v>
      </c>
      <c r="Z82" s="31" t="str">
        <f>I83&amp;" "&amp;I84&amp;" "&amp;I85&amp;" "&amp;I86&amp;" "&amp;I87</f>
        <v xml:space="preserve">米 糙米   </v>
      </c>
      <c r="AA82" s="31" t="str">
        <f>L83&amp;" "&amp;L84&amp;" "&amp;L85&amp;" "&amp;L86&amp;" "&amp;L87</f>
        <v xml:space="preserve">魚排    </v>
      </c>
      <c r="AB82" s="31" t="str">
        <f>O83&amp;" "&amp;O84&amp;" "&amp;O85&amp;" "&amp;O86&amp;" "&amp;O87</f>
        <v>豬絞肉 結球白菜 乾香菇 胡蘿蔔 大蒜</v>
      </c>
      <c r="AC82" s="31" t="str">
        <f>R83&amp;" "&amp;R84&amp;" "&amp;R85&amp;" "&amp;R86&amp;" "&amp;R87</f>
        <v xml:space="preserve">蔬菜 大蒜   </v>
      </c>
      <c r="AD82" s="31" t="str">
        <f>U83&amp;" "&amp;U84&amp;" "&amp;U85&amp;" "&amp;U86&amp;" "&amp;U87</f>
        <v xml:space="preserve">紫菜 雞蛋 薑  </v>
      </c>
      <c r="AE82" s="31"/>
    </row>
    <row r="83" spans="1:31" ht="15" customHeight="1">
      <c r="A83" s="32"/>
      <c r="B83" s="84"/>
      <c r="C83" s="84"/>
      <c r="D83" s="84"/>
      <c r="E83" s="84"/>
      <c r="F83" s="84"/>
      <c r="G83" s="84"/>
      <c r="H83" s="83"/>
      <c r="I83" s="33" t="s">
        <v>24</v>
      </c>
      <c r="J83" s="29">
        <v>7</v>
      </c>
      <c r="K83" s="24" t="s">
        <v>14</v>
      </c>
      <c r="L83" s="33" t="s">
        <v>90</v>
      </c>
      <c r="M83" s="29">
        <v>6</v>
      </c>
      <c r="N83" s="24" t="s">
        <v>14</v>
      </c>
      <c r="O83" s="33" t="s">
        <v>27</v>
      </c>
      <c r="P83" s="29">
        <v>1</v>
      </c>
      <c r="Q83" s="24" t="s">
        <v>14</v>
      </c>
      <c r="R83" s="34" t="s">
        <v>18</v>
      </c>
      <c r="S83" s="35">
        <v>7</v>
      </c>
      <c r="T83" s="106" t="str">
        <f t="shared" ref="T83:T87" si="24">IF(S83,"公斤","")</f>
        <v>公斤</v>
      </c>
      <c r="U83" s="33" t="s">
        <v>82</v>
      </c>
      <c r="V83" s="29">
        <v>0.1</v>
      </c>
      <c r="W83" s="30" t="str">
        <f t="shared" si="23"/>
        <v>公斤</v>
      </c>
      <c r="X83" s="2"/>
      <c r="Y83" s="31"/>
      <c r="Z83" s="31"/>
      <c r="AA83" s="31"/>
      <c r="AB83" s="31"/>
      <c r="AC83" s="31"/>
      <c r="AD83" s="31"/>
      <c r="AE83" s="31"/>
    </row>
    <row r="84" spans="1:31" ht="15" customHeight="1">
      <c r="A84" s="32"/>
      <c r="B84" s="84"/>
      <c r="C84" s="84"/>
      <c r="D84" s="84"/>
      <c r="E84" s="84"/>
      <c r="F84" s="84"/>
      <c r="G84" s="84"/>
      <c r="H84" s="83"/>
      <c r="I84" s="33" t="s">
        <v>44</v>
      </c>
      <c r="J84" s="29">
        <v>3</v>
      </c>
      <c r="K84" s="24" t="s">
        <v>14</v>
      </c>
      <c r="L84" s="33"/>
      <c r="M84" s="29"/>
      <c r="N84" s="24"/>
      <c r="O84" s="33" t="s">
        <v>76</v>
      </c>
      <c r="P84" s="29">
        <v>7</v>
      </c>
      <c r="Q84" s="24" t="s">
        <v>14</v>
      </c>
      <c r="R84" s="33" t="s">
        <v>32</v>
      </c>
      <c r="S84" s="29">
        <v>0.05</v>
      </c>
      <c r="T84" s="106" t="str">
        <f t="shared" si="24"/>
        <v>公斤</v>
      </c>
      <c r="U84" s="34" t="s">
        <v>41</v>
      </c>
      <c r="V84" s="29">
        <v>0.6</v>
      </c>
      <c r="W84" s="30" t="str">
        <f t="shared" si="23"/>
        <v>公斤</v>
      </c>
      <c r="X84" s="2"/>
      <c r="Y84" s="31"/>
      <c r="Z84" s="31"/>
      <c r="AA84" s="31"/>
      <c r="AB84" s="31"/>
      <c r="AC84" s="31"/>
      <c r="AD84" s="31"/>
      <c r="AE84" s="31"/>
    </row>
    <row r="85" spans="1:31" ht="15" customHeight="1">
      <c r="A85" s="32"/>
      <c r="B85" s="84"/>
      <c r="C85" s="84"/>
      <c r="D85" s="84"/>
      <c r="E85" s="84"/>
      <c r="F85" s="84"/>
      <c r="G85" s="84"/>
      <c r="H85" s="83"/>
      <c r="I85" s="33"/>
      <c r="J85" s="29"/>
      <c r="K85" s="24"/>
      <c r="L85" s="33"/>
      <c r="M85" s="29"/>
      <c r="N85" s="24"/>
      <c r="O85" s="33" t="s">
        <v>34</v>
      </c>
      <c r="P85" s="29">
        <v>0.01</v>
      </c>
      <c r="Q85" s="24" t="s">
        <v>14</v>
      </c>
      <c r="R85" s="33"/>
      <c r="S85" s="29"/>
      <c r="T85" s="106" t="str">
        <f t="shared" si="24"/>
        <v/>
      </c>
      <c r="U85" s="33" t="s">
        <v>35</v>
      </c>
      <c r="V85" s="29">
        <v>0.05</v>
      </c>
      <c r="W85" s="30" t="str">
        <f t="shared" si="23"/>
        <v>公斤</v>
      </c>
      <c r="X85" s="2"/>
      <c r="Y85" s="31"/>
      <c r="Z85" s="31"/>
      <c r="AA85" s="31"/>
      <c r="AB85" s="31"/>
      <c r="AC85" s="31"/>
      <c r="AD85" s="31"/>
      <c r="AE85" s="31"/>
    </row>
    <row r="86" spans="1:31" ht="15" customHeight="1">
      <c r="A86" s="32"/>
      <c r="B86" s="84"/>
      <c r="C86" s="84"/>
      <c r="D86" s="84"/>
      <c r="E86" s="84"/>
      <c r="F86" s="84"/>
      <c r="G86" s="84"/>
      <c r="H86" s="83"/>
      <c r="I86" s="33"/>
      <c r="J86" s="29"/>
      <c r="K86" s="24"/>
      <c r="L86" s="33"/>
      <c r="M86" s="29"/>
      <c r="N86" s="24"/>
      <c r="O86" s="33" t="s">
        <v>37</v>
      </c>
      <c r="P86" s="29">
        <v>0.5</v>
      </c>
      <c r="Q86" s="24" t="s">
        <v>14</v>
      </c>
      <c r="R86" s="36"/>
      <c r="S86" s="37"/>
      <c r="T86" s="107" t="str">
        <f t="shared" si="24"/>
        <v/>
      </c>
      <c r="U86" s="33"/>
      <c r="V86" s="29"/>
      <c r="W86" s="30"/>
      <c r="X86" s="2"/>
      <c r="Y86" s="31"/>
      <c r="Z86" s="31"/>
      <c r="AA86" s="31"/>
      <c r="AB86" s="31"/>
      <c r="AC86" s="31"/>
      <c r="AD86" s="31"/>
      <c r="AE86" s="31"/>
    </row>
    <row r="87" spans="1:31" ht="15" customHeight="1" thickBot="1">
      <c r="A87" s="40"/>
      <c r="B87" s="84"/>
      <c r="C87" s="84"/>
      <c r="D87" s="84"/>
      <c r="E87" s="84"/>
      <c r="F87" s="84"/>
      <c r="G87" s="84"/>
      <c r="H87" s="83"/>
      <c r="I87" s="41"/>
      <c r="J87" s="42"/>
      <c r="K87" s="43"/>
      <c r="L87" s="41"/>
      <c r="M87" s="42"/>
      <c r="N87" s="24"/>
      <c r="O87" s="41" t="s">
        <v>32</v>
      </c>
      <c r="P87" s="42">
        <v>0.05</v>
      </c>
      <c r="Q87" s="24" t="s">
        <v>14</v>
      </c>
      <c r="R87" s="41"/>
      <c r="S87" s="42"/>
      <c r="T87" s="110" t="str">
        <f t="shared" si="24"/>
        <v/>
      </c>
      <c r="U87" s="41"/>
      <c r="V87" s="42"/>
      <c r="W87" s="30" t="str">
        <f t="shared" ref="W87:W93" si="25">IF(P87,"公斤","")</f>
        <v>公斤</v>
      </c>
      <c r="X87" s="2"/>
      <c r="Y87" s="31"/>
      <c r="Z87" s="31"/>
      <c r="AA87" s="31"/>
      <c r="AB87" s="31"/>
      <c r="AC87" s="31"/>
      <c r="AD87" s="31"/>
      <c r="AE87" s="31"/>
    </row>
    <row r="88" spans="1:31" ht="15" customHeight="1">
      <c r="A88" s="121" t="s">
        <v>194</v>
      </c>
      <c r="B88" s="122">
        <v>5.5</v>
      </c>
      <c r="C88" s="122">
        <v>2.6</v>
      </c>
      <c r="D88" s="122">
        <v>1.4</v>
      </c>
      <c r="E88" s="122">
        <v>2</v>
      </c>
      <c r="F88" s="123"/>
      <c r="G88" s="122"/>
      <c r="H88" s="135">
        <f>B88*70+E88*45+D88*25+F88*150+G88*60+C88*75</f>
        <v>705</v>
      </c>
      <c r="I88" s="47" t="s">
        <v>195</v>
      </c>
      <c r="J88" s="124"/>
      <c r="K88" s="59"/>
      <c r="L88" s="125" t="s">
        <v>196</v>
      </c>
      <c r="M88" s="26"/>
      <c r="N88" s="24"/>
      <c r="O88" s="126" t="s">
        <v>197</v>
      </c>
      <c r="P88" s="27"/>
      <c r="Q88" s="24"/>
      <c r="R88" s="136" t="s">
        <v>22</v>
      </c>
      <c r="S88" s="128"/>
      <c r="T88" s="105"/>
      <c r="U88" s="47" t="s">
        <v>199</v>
      </c>
      <c r="V88" s="61"/>
      <c r="W88" s="30" t="str">
        <f t="shared" si="25"/>
        <v/>
      </c>
      <c r="X88" s="53"/>
      <c r="Y88" s="54" t="str">
        <f>A88</f>
        <v>K3</v>
      </c>
      <c r="Z88" s="54" t="str">
        <f>I89&amp;" "&amp;I90&amp;" "&amp;I91&amp;" "&amp;I92&amp;" "&amp;I93</f>
        <v xml:space="preserve">米 糙米   </v>
      </c>
      <c r="AA88" s="54" t="str">
        <f>L89&amp;" "&amp;L90&amp;" "&amp;L91&amp;" "&amp;L92&amp;" "&amp;L93</f>
        <v>豬絞肉 洋蔥 打拋醬 魚露 大蒜</v>
      </c>
      <c r="AB88" s="54" t="str">
        <f>O89&amp;" "&amp;O90&amp;" "&amp;O91&amp;" "&amp;O92&amp;" "&amp;O93</f>
        <v xml:space="preserve">魚丸 泰式酸辣醬   </v>
      </c>
      <c r="AC88" s="54" t="str">
        <f>R89&amp;" "&amp;R90&amp;" "&amp;R91&amp;" "&amp;R92&amp;" "&amp;R93</f>
        <v xml:space="preserve">蔬菜 大蒜   </v>
      </c>
      <c r="AD88" s="54" t="str">
        <f>U89&amp;" "&amp;U90&amp;" "&amp;U91&amp;" "&amp;U92&amp;" "&amp;U93</f>
        <v>秀珍菇 大番茄 大骨 檸檬葉 香茅</v>
      </c>
      <c r="AE88" s="54"/>
    </row>
    <row r="89" spans="1:31" ht="15" customHeight="1">
      <c r="A89" s="129"/>
      <c r="B89" s="123"/>
      <c r="C89" s="123"/>
      <c r="D89" s="123"/>
      <c r="E89" s="123"/>
      <c r="F89" s="123"/>
      <c r="G89" s="123"/>
      <c r="H89" s="135"/>
      <c r="I89" s="33" t="s">
        <v>24</v>
      </c>
      <c r="J89" s="29">
        <v>8</v>
      </c>
      <c r="K89" s="24" t="s">
        <v>14</v>
      </c>
      <c r="L89" s="33" t="s">
        <v>27</v>
      </c>
      <c r="M89" s="29">
        <v>6</v>
      </c>
      <c r="N89" s="24" t="s">
        <v>14</v>
      </c>
      <c r="O89" s="33" t="s">
        <v>52</v>
      </c>
      <c r="P89" s="29">
        <v>4</v>
      </c>
      <c r="Q89" s="24" t="s">
        <v>14</v>
      </c>
      <c r="R89" s="34" t="s">
        <v>18</v>
      </c>
      <c r="S89" s="35">
        <v>7</v>
      </c>
      <c r="T89" s="106" t="str">
        <f t="shared" ref="T89:T93" si="26">IF(S89,"公斤","")</f>
        <v>公斤</v>
      </c>
      <c r="U89" s="33" t="s">
        <v>200</v>
      </c>
      <c r="V89" s="29">
        <v>1</v>
      </c>
      <c r="W89" s="30" t="str">
        <f t="shared" si="25"/>
        <v>公斤</v>
      </c>
      <c r="X89" s="2"/>
      <c r="Y89" s="31"/>
      <c r="Z89" s="31"/>
      <c r="AA89" s="31"/>
      <c r="AB89" s="31"/>
      <c r="AC89" s="31"/>
      <c r="AD89" s="31"/>
      <c r="AE89" s="31"/>
    </row>
    <row r="90" spans="1:31" ht="15" customHeight="1">
      <c r="A90" s="129"/>
      <c r="B90" s="123"/>
      <c r="C90" s="123"/>
      <c r="D90" s="123"/>
      <c r="E90" s="123"/>
      <c r="F90" s="123"/>
      <c r="G90" s="123"/>
      <c r="H90" s="135"/>
      <c r="I90" s="33" t="s">
        <v>44</v>
      </c>
      <c r="J90" s="29">
        <v>3</v>
      </c>
      <c r="K90" s="24" t="s">
        <v>14</v>
      </c>
      <c r="L90" s="33" t="s">
        <v>48</v>
      </c>
      <c r="M90" s="29">
        <v>3.5</v>
      </c>
      <c r="N90" s="24" t="s">
        <v>14</v>
      </c>
      <c r="O90" s="33" t="s">
        <v>201</v>
      </c>
      <c r="P90" s="29">
        <v>0.5</v>
      </c>
      <c r="Q90" s="24" t="s">
        <v>14</v>
      </c>
      <c r="R90" s="33" t="s">
        <v>32</v>
      </c>
      <c r="S90" s="29">
        <v>0.05</v>
      </c>
      <c r="T90" s="106" t="str">
        <f t="shared" si="26"/>
        <v>公斤</v>
      </c>
      <c r="U90" s="33" t="s">
        <v>53</v>
      </c>
      <c r="V90" s="29">
        <v>2</v>
      </c>
      <c r="W90" s="30" t="str">
        <f t="shared" si="25"/>
        <v>公斤</v>
      </c>
      <c r="X90" s="2"/>
      <c r="Y90" s="31"/>
      <c r="Z90" s="31"/>
      <c r="AA90" s="31"/>
      <c r="AB90" s="31"/>
      <c r="AC90" s="31"/>
      <c r="AD90" s="31"/>
      <c r="AE90" s="31"/>
    </row>
    <row r="91" spans="1:31" ht="15" customHeight="1">
      <c r="A91" s="129"/>
      <c r="B91" s="123"/>
      <c r="C91" s="123"/>
      <c r="D91" s="123"/>
      <c r="E91" s="123"/>
      <c r="F91" s="123"/>
      <c r="G91" s="123"/>
      <c r="H91" s="135"/>
      <c r="I91" s="33"/>
      <c r="J91" s="29"/>
      <c r="K91" s="24"/>
      <c r="L91" s="33" t="s">
        <v>203</v>
      </c>
      <c r="M91" s="29">
        <v>0.1</v>
      </c>
      <c r="N91" s="24" t="s">
        <v>14</v>
      </c>
      <c r="O91" s="33"/>
      <c r="P91" s="29"/>
      <c r="Q91" s="24"/>
      <c r="R91" s="33"/>
      <c r="S91" s="29"/>
      <c r="T91" s="106" t="str">
        <f t="shared" si="26"/>
        <v/>
      </c>
      <c r="U91" s="33" t="s">
        <v>50</v>
      </c>
      <c r="V91" s="29">
        <v>1</v>
      </c>
      <c r="W91" s="30" t="str">
        <f t="shared" si="25"/>
        <v/>
      </c>
      <c r="X91" s="2"/>
      <c r="Y91" s="31"/>
      <c r="Z91" s="31"/>
      <c r="AA91" s="31"/>
      <c r="AB91" s="31"/>
      <c r="AC91" s="31"/>
      <c r="AD91" s="31"/>
      <c r="AE91" s="31"/>
    </row>
    <row r="92" spans="1:31" ht="15" customHeight="1">
      <c r="A92" s="129"/>
      <c r="B92" s="123"/>
      <c r="C92" s="123"/>
      <c r="D92" s="123"/>
      <c r="E92" s="123"/>
      <c r="F92" s="123"/>
      <c r="G92" s="123"/>
      <c r="H92" s="135"/>
      <c r="I92" s="33"/>
      <c r="J92" s="29"/>
      <c r="K92" s="24"/>
      <c r="L92" s="33" t="s">
        <v>54</v>
      </c>
      <c r="M92" s="29">
        <v>0.01</v>
      </c>
      <c r="N92" s="24" t="s">
        <v>14</v>
      </c>
      <c r="O92" s="33"/>
      <c r="P92" s="29"/>
      <c r="Q92" s="24"/>
      <c r="R92" s="33"/>
      <c r="S92" s="29"/>
      <c r="T92" s="106" t="str">
        <f t="shared" si="26"/>
        <v/>
      </c>
      <c r="U92" s="33" t="s">
        <v>204</v>
      </c>
      <c r="V92" s="29"/>
      <c r="W92" s="30" t="str">
        <f t="shared" si="25"/>
        <v/>
      </c>
      <c r="X92" s="2"/>
      <c r="Y92" s="31"/>
      <c r="Z92" s="31"/>
      <c r="AA92" s="31"/>
      <c r="AB92" s="31"/>
      <c r="AC92" s="31"/>
      <c r="AD92" s="31"/>
      <c r="AE92" s="31"/>
    </row>
    <row r="93" spans="1:31" ht="15" customHeight="1" thickBot="1">
      <c r="A93" s="132"/>
      <c r="B93" s="5"/>
      <c r="C93" s="5"/>
      <c r="D93" s="5"/>
      <c r="E93" s="5"/>
      <c r="F93" s="5"/>
      <c r="G93" s="5"/>
      <c r="H93" s="135"/>
      <c r="I93" s="41"/>
      <c r="J93" s="42"/>
      <c r="K93" s="43"/>
      <c r="L93" s="41" t="s">
        <v>32</v>
      </c>
      <c r="M93" s="42">
        <v>0.05</v>
      </c>
      <c r="N93" s="24" t="s">
        <v>14</v>
      </c>
      <c r="O93" s="41"/>
      <c r="P93" s="42"/>
      <c r="Q93" s="24"/>
      <c r="R93" s="137"/>
      <c r="S93" s="134"/>
      <c r="T93" s="107" t="str">
        <f t="shared" si="26"/>
        <v/>
      </c>
      <c r="U93" s="41" t="s">
        <v>205</v>
      </c>
      <c r="V93" s="42"/>
      <c r="W93" s="30" t="str">
        <f t="shared" si="25"/>
        <v/>
      </c>
      <c r="X93" s="112"/>
      <c r="Y93" s="58"/>
      <c r="Z93" s="58"/>
      <c r="AA93" s="58"/>
      <c r="AB93" s="58"/>
      <c r="AC93" s="58"/>
      <c r="AD93" s="58"/>
      <c r="AE93" s="58"/>
    </row>
    <row r="94" spans="1:31" ht="15" customHeight="1">
      <c r="A94" s="18" t="s">
        <v>168</v>
      </c>
      <c r="B94" s="82">
        <v>5</v>
      </c>
      <c r="C94" s="82">
        <v>1.9</v>
      </c>
      <c r="D94" s="82">
        <v>1.6</v>
      </c>
      <c r="E94" s="82">
        <v>3</v>
      </c>
      <c r="F94" s="82"/>
      <c r="G94" s="82"/>
      <c r="H94" s="83">
        <v>668</v>
      </c>
      <c r="I94" s="47" t="s">
        <v>38</v>
      </c>
      <c r="J94" s="48"/>
      <c r="K94" s="59"/>
      <c r="L94" s="47" t="s">
        <v>152</v>
      </c>
      <c r="M94" s="68"/>
      <c r="N94" s="24"/>
      <c r="O94" s="47" t="s">
        <v>170</v>
      </c>
      <c r="P94" s="68"/>
      <c r="Q94" s="24"/>
      <c r="R94" s="12" t="s">
        <v>22</v>
      </c>
      <c r="S94" s="13"/>
      <c r="T94" s="105"/>
      <c r="U94" s="47" t="s">
        <v>172</v>
      </c>
      <c r="V94" s="61"/>
      <c r="W94" s="30" t="str">
        <f t="shared" ref="W94:W101" si="27">IF(P94,"公斤","")</f>
        <v/>
      </c>
      <c r="X94" s="2"/>
      <c r="Y94" s="31" t="str">
        <f>A94</f>
        <v>N4</v>
      </c>
      <c r="Z94" s="31" t="str">
        <f>I95&amp;" "&amp;I96&amp;" "&amp;I97&amp;" "&amp;I98&amp;" "&amp;I99</f>
        <v xml:space="preserve">米 糙米   </v>
      </c>
      <c r="AA94" s="31" t="str">
        <f>L95&amp;" "&amp;L96&amp;" "&amp;L97&amp;" "&amp;L98&amp;" "&amp;L99</f>
        <v>肉雞 馬鈴薯 洋蔥 胡蘿蔔 咖哩粉</v>
      </c>
      <c r="AB94" s="31" t="str">
        <f>O95&amp;" "&amp;O96&amp;" "&amp;O97&amp;" "&amp;O98&amp;" "&amp;O99</f>
        <v xml:space="preserve">綠豆芽 培根 韮菜 大蒜 </v>
      </c>
      <c r="AC94" s="31" t="str">
        <f>R95&amp;" "&amp;R96&amp;" "&amp;R97&amp;" "&amp;R98&amp;" "&amp;R99</f>
        <v xml:space="preserve">蔬菜 大蒜   </v>
      </c>
      <c r="AD94" s="31" t="str">
        <f>U95&amp;" "&amp;U96&amp;" "&amp;U97&amp;" "&amp;U98&amp;" "&amp;U99</f>
        <v xml:space="preserve">白木耳 雪蓮子 二砂糖 枸杞 </v>
      </c>
      <c r="AE94" s="31"/>
    </row>
    <row r="95" spans="1:31" ht="15" customHeight="1">
      <c r="A95" s="32"/>
      <c r="B95" s="84"/>
      <c r="C95" s="84"/>
      <c r="D95" s="84"/>
      <c r="E95" s="84"/>
      <c r="F95" s="84"/>
      <c r="G95" s="84"/>
      <c r="H95" s="83"/>
      <c r="I95" s="33" t="s">
        <v>24</v>
      </c>
      <c r="J95" s="29">
        <v>7</v>
      </c>
      <c r="K95" s="24" t="s">
        <v>14</v>
      </c>
      <c r="L95" s="33" t="s">
        <v>59</v>
      </c>
      <c r="M95" s="29">
        <v>9</v>
      </c>
      <c r="N95" s="24" t="s">
        <v>14</v>
      </c>
      <c r="O95" s="33" t="s">
        <v>64</v>
      </c>
      <c r="P95" s="29">
        <v>5</v>
      </c>
      <c r="Q95" s="24" t="s">
        <v>14</v>
      </c>
      <c r="R95" s="34" t="s">
        <v>18</v>
      </c>
      <c r="S95" s="35">
        <v>7</v>
      </c>
      <c r="T95" s="106" t="str">
        <f t="shared" ref="T95:T99" si="28">IF(S95,"公斤","")</f>
        <v>公斤</v>
      </c>
      <c r="U95" s="33" t="s">
        <v>173</v>
      </c>
      <c r="V95" s="29">
        <v>0.3</v>
      </c>
      <c r="W95" s="30" t="str">
        <f t="shared" si="27"/>
        <v>公斤</v>
      </c>
      <c r="X95" s="2"/>
      <c r="Y95" s="31"/>
      <c r="Z95" s="31"/>
      <c r="AA95" s="31"/>
      <c r="AB95" s="31"/>
      <c r="AC95" s="31"/>
      <c r="AD95" s="31"/>
      <c r="AE95" s="31"/>
    </row>
    <row r="96" spans="1:31" ht="15" customHeight="1">
      <c r="A96" s="32"/>
      <c r="B96" s="84"/>
      <c r="C96" s="84"/>
      <c r="D96" s="84"/>
      <c r="E96" s="84"/>
      <c r="F96" s="84"/>
      <c r="G96" s="84"/>
      <c r="H96" s="83"/>
      <c r="I96" s="33" t="s">
        <v>44</v>
      </c>
      <c r="J96" s="29">
        <v>3</v>
      </c>
      <c r="K96" s="24" t="s">
        <v>14</v>
      </c>
      <c r="L96" s="33" t="s">
        <v>45</v>
      </c>
      <c r="M96" s="29">
        <v>4</v>
      </c>
      <c r="N96" s="24" t="s">
        <v>14</v>
      </c>
      <c r="O96" s="64" t="s">
        <v>156</v>
      </c>
      <c r="P96" s="24">
        <v>0.6</v>
      </c>
      <c r="Q96" s="24" t="s">
        <v>14</v>
      </c>
      <c r="R96" s="33" t="s">
        <v>32</v>
      </c>
      <c r="S96" s="29">
        <v>0.05</v>
      </c>
      <c r="T96" s="106" t="str">
        <f t="shared" si="28"/>
        <v>公斤</v>
      </c>
      <c r="U96" s="64" t="s">
        <v>174</v>
      </c>
      <c r="V96" s="29">
        <v>0.3</v>
      </c>
      <c r="W96" s="30" t="str">
        <f t="shared" si="27"/>
        <v>公斤</v>
      </c>
      <c r="X96" s="2"/>
      <c r="Y96" s="31"/>
      <c r="Z96" s="31"/>
      <c r="AA96" s="31"/>
      <c r="AB96" s="31"/>
      <c r="AC96" s="31"/>
      <c r="AD96" s="31"/>
      <c r="AE96" s="31"/>
    </row>
    <row r="97" spans="1:31" ht="15" customHeight="1">
      <c r="A97" s="32"/>
      <c r="B97" s="84"/>
      <c r="C97" s="84"/>
      <c r="D97" s="84"/>
      <c r="E97" s="84"/>
      <c r="F97" s="84"/>
      <c r="G97" s="84"/>
      <c r="H97" s="83"/>
      <c r="I97" s="33"/>
      <c r="J97" s="29"/>
      <c r="K97" s="24"/>
      <c r="L97" s="33" t="s">
        <v>48</v>
      </c>
      <c r="M97" s="29">
        <v>1</v>
      </c>
      <c r="N97" s="24" t="s">
        <v>14</v>
      </c>
      <c r="O97" s="64" t="s">
        <v>67</v>
      </c>
      <c r="P97" s="24">
        <v>0.5</v>
      </c>
      <c r="Q97" s="24" t="s">
        <v>14</v>
      </c>
      <c r="R97" s="33"/>
      <c r="S97" s="29"/>
      <c r="T97" s="106" t="str">
        <f t="shared" si="28"/>
        <v/>
      </c>
      <c r="U97" s="33" t="s">
        <v>66</v>
      </c>
      <c r="V97" s="29">
        <v>1</v>
      </c>
      <c r="W97" s="30" t="str">
        <f t="shared" si="27"/>
        <v>公斤</v>
      </c>
      <c r="X97" s="2"/>
      <c r="Y97" s="31"/>
      <c r="Z97" s="31"/>
      <c r="AA97" s="31"/>
      <c r="AB97" s="31"/>
      <c r="AC97" s="31"/>
      <c r="AD97" s="31"/>
      <c r="AE97" s="31"/>
    </row>
    <row r="98" spans="1:31" ht="15" customHeight="1">
      <c r="A98" s="32"/>
      <c r="B98" s="84"/>
      <c r="C98" s="84"/>
      <c r="D98" s="84"/>
      <c r="E98" s="84"/>
      <c r="F98" s="84"/>
      <c r="G98" s="84"/>
      <c r="H98" s="83"/>
      <c r="I98" s="33"/>
      <c r="J98" s="29"/>
      <c r="K98" s="24"/>
      <c r="L98" s="33" t="s">
        <v>37</v>
      </c>
      <c r="M98" s="29">
        <v>0.5</v>
      </c>
      <c r="N98" s="24"/>
      <c r="O98" s="33" t="s">
        <v>32</v>
      </c>
      <c r="P98" s="29">
        <v>0.05</v>
      </c>
      <c r="Q98" s="24" t="s">
        <v>14</v>
      </c>
      <c r="R98" s="33"/>
      <c r="S98" s="29"/>
      <c r="T98" s="106" t="str">
        <f t="shared" si="28"/>
        <v/>
      </c>
      <c r="U98" s="33" t="s">
        <v>113</v>
      </c>
      <c r="V98" s="29">
        <v>0.05</v>
      </c>
      <c r="W98" s="30" t="str">
        <f t="shared" si="27"/>
        <v>公斤</v>
      </c>
      <c r="X98" s="2"/>
      <c r="Y98" s="31"/>
      <c r="Z98" s="31"/>
      <c r="AA98" s="31"/>
      <c r="AB98" s="31"/>
      <c r="AC98" s="31"/>
      <c r="AD98" s="31"/>
      <c r="AE98" s="31"/>
    </row>
    <row r="99" spans="1:31" ht="15" customHeight="1" thickBot="1">
      <c r="A99" s="40"/>
      <c r="B99" s="84"/>
      <c r="C99" s="84"/>
      <c r="D99" s="84"/>
      <c r="E99" s="84"/>
      <c r="F99" s="84"/>
      <c r="G99" s="84"/>
      <c r="H99" s="83"/>
      <c r="I99" s="41"/>
      <c r="J99" s="42"/>
      <c r="K99" s="43"/>
      <c r="L99" s="75" t="s">
        <v>51</v>
      </c>
      <c r="M99" s="76"/>
      <c r="N99" s="24"/>
      <c r="O99" s="41"/>
      <c r="P99" s="42"/>
      <c r="Q99" s="24"/>
      <c r="R99" s="36"/>
      <c r="S99" s="37"/>
      <c r="T99" s="107" t="str">
        <f t="shared" si="28"/>
        <v/>
      </c>
      <c r="U99" s="41"/>
      <c r="V99" s="42"/>
      <c r="W99" s="30" t="str">
        <f t="shared" si="27"/>
        <v/>
      </c>
      <c r="X99" s="2"/>
      <c r="Y99" s="31"/>
      <c r="Z99" s="31"/>
      <c r="AA99" s="31"/>
      <c r="AB99" s="31"/>
      <c r="AC99" s="31"/>
      <c r="AD99" s="31"/>
      <c r="AE99" s="31"/>
    </row>
    <row r="100" spans="1:31" ht="15" customHeight="1">
      <c r="A100" s="18" t="s">
        <v>175</v>
      </c>
      <c r="B100" s="82">
        <v>5.2</v>
      </c>
      <c r="C100" s="82">
        <v>2.1</v>
      </c>
      <c r="D100" s="82">
        <v>1.8</v>
      </c>
      <c r="E100" s="82">
        <v>3</v>
      </c>
      <c r="F100" s="82"/>
      <c r="G100" s="82"/>
      <c r="H100" s="83">
        <v>702</v>
      </c>
      <c r="I100" s="47" t="s">
        <v>176</v>
      </c>
      <c r="J100" s="48"/>
      <c r="K100" s="49"/>
      <c r="L100" s="47" t="s">
        <v>177</v>
      </c>
      <c r="M100" s="68"/>
      <c r="N100" s="24"/>
      <c r="O100" s="47" t="s">
        <v>178</v>
      </c>
      <c r="P100" s="68"/>
      <c r="Q100" s="24"/>
      <c r="R100" s="108" t="s">
        <v>22</v>
      </c>
      <c r="S100" s="52"/>
      <c r="T100" s="109"/>
      <c r="U100" s="126" t="s">
        <v>23</v>
      </c>
      <c r="V100" s="139"/>
      <c r="W100" s="30" t="str">
        <f t="shared" si="27"/>
        <v/>
      </c>
      <c r="X100" s="53"/>
      <c r="Y100" s="31" t="str">
        <f>A100</f>
        <v>N5</v>
      </c>
      <c r="Z100" s="31" t="str">
        <f>I101&amp;" "&amp;I102&amp;" "&amp;I103&amp;" "&amp;I104&amp;" "&amp;I105</f>
        <v xml:space="preserve">米 燕麥   </v>
      </c>
      <c r="AA100" s="31" t="str">
        <f>L101&amp;" "&amp;L102&amp;" "&amp;L103&amp;" "&amp;L104&amp;" "&amp;L105</f>
        <v>豬後腿肉 洋蔥 胡蘿蔔 青蔥 大蒜</v>
      </c>
      <c r="AB100" s="31" t="str">
        <f>O101&amp;" "&amp;O102&amp;" "&amp;O103&amp;" "&amp;O104&amp;" "&amp;O105</f>
        <v xml:space="preserve">雞蛋 甘藍 乾香菇 大蒜 </v>
      </c>
      <c r="AC100" s="31" t="str">
        <f>R101&amp;" "&amp;R102&amp;" "&amp;R103&amp;" "&amp;R104&amp;" "&amp;R105</f>
        <v xml:space="preserve">蔬菜 大蒜   </v>
      </c>
      <c r="AD100" s="31" t="str">
        <f>U101&amp;" "&amp;U102&amp;" "&amp;U103&amp;" "&amp;U104&amp;" "&amp;U105</f>
        <v xml:space="preserve">乾裙帶菜 味噌 薑 柴魚片 </v>
      </c>
      <c r="AE100" s="31"/>
    </row>
    <row r="101" spans="1:31" ht="15" customHeight="1">
      <c r="A101" s="32"/>
      <c r="B101" s="85"/>
      <c r="C101" s="85"/>
      <c r="D101" s="85"/>
      <c r="E101" s="85"/>
      <c r="F101" s="85"/>
      <c r="G101" s="85"/>
      <c r="H101" s="86"/>
      <c r="I101" s="33" t="s">
        <v>24</v>
      </c>
      <c r="J101" s="29">
        <v>10</v>
      </c>
      <c r="K101" s="24" t="s">
        <v>14</v>
      </c>
      <c r="L101" s="33" t="s">
        <v>60</v>
      </c>
      <c r="M101" s="29">
        <v>6</v>
      </c>
      <c r="N101" s="24" t="s">
        <v>14</v>
      </c>
      <c r="O101" s="33" t="s">
        <v>41</v>
      </c>
      <c r="P101" s="29">
        <v>1.2</v>
      </c>
      <c r="Q101" s="24" t="s">
        <v>14</v>
      </c>
      <c r="R101" s="34" t="s">
        <v>18</v>
      </c>
      <c r="S101" s="35">
        <v>7</v>
      </c>
      <c r="T101" s="106" t="str">
        <f t="shared" ref="T101:T105" si="29">IF(S101,"公斤","")</f>
        <v>公斤</v>
      </c>
      <c r="U101" s="33" t="s">
        <v>28</v>
      </c>
      <c r="V101" s="29">
        <v>0.2</v>
      </c>
      <c r="W101" s="30" t="str">
        <f t="shared" si="27"/>
        <v>公斤</v>
      </c>
      <c r="X101" s="2"/>
      <c r="Y101" s="31"/>
      <c r="Z101" s="31"/>
      <c r="AA101" s="31"/>
      <c r="AB101" s="31"/>
      <c r="AC101" s="31"/>
      <c r="AD101" s="31"/>
      <c r="AE101" s="31"/>
    </row>
    <row r="102" spans="1:31" ht="15" customHeight="1">
      <c r="A102" s="32"/>
      <c r="B102" s="85"/>
      <c r="C102" s="85"/>
      <c r="D102" s="85"/>
      <c r="E102" s="85"/>
      <c r="F102" s="85"/>
      <c r="G102" s="85"/>
      <c r="H102" s="86"/>
      <c r="I102" s="33" t="s">
        <v>180</v>
      </c>
      <c r="J102" s="29">
        <v>0.4</v>
      </c>
      <c r="K102" s="24" t="s">
        <v>14</v>
      </c>
      <c r="L102" s="33" t="s">
        <v>48</v>
      </c>
      <c r="M102" s="29">
        <v>3</v>
      </c>
      <c r="N102" s="24" t="s">
        <v>14</v>
      </c>
      <c r="O102" s="33" t="s">
        <v>46</v>
      </c>
      <c r="P102" s="29">
        <v>6</v>
      </c>
      <c r="Q102" s="24" t="s">
        <v>14</v>
      </c>
      <c r="R102" s="33" t="s">
        <v>32</v>
      </c>
      <c r="S102" s="29">
        <v>0.05</v>
      </c>
      <c r="T102" s="106" t="str">
        <f t="shared" si="29"/>
        <v>公斤</v>
      </c>
      <c r="U102" s="34" t="s">
        <v>33</v>
      </c>
      <c r="V102" s="29">
        <v>0.1</v>
      </c>
      <c r="W102" s="113" t="str">
        <f t="shared" ref="W102:W105" si="30">IF(V102,"公斤","")</f>
        <v>公斤</v>
      </c>
      <c r="X102" s="2"/>
      <c r="Y102" s="31"/>
      <c r="Z102" s="31"/>
      <c r="AA102" s="31"/>
      <c r="AB102" s="31"/>
      <c r="AC102" s="31"/>
      <c r="AD102" s="31"/>
      <c r="AE102" s="31"/>
    </row>
    <row r="103" spans="1:31" ht="15" customHeight="1">
      <c r="A103" s="32"/>
      <c r="B103" s="85"/>
      <c r="C103" s="85"/>
      <c r="D103" s="85"/>
      <c r="E103" s="85"/>
      <c r="F103" s="85"/>
      <c r="G103" s="85"/>
      <c r="H103" s="86"/>
      <c r="I103" s="33"/>
      <c r="J103" s="29"/>
      <c r="K103" s="24"/>
      <c r="L103" s="33" t="s">
        <v>37</v>
      </c>
      <c r="M103" s="29">
        <v>1</v>
      </c>
      <c r="N103" s="24" t="s">
        <v>14</v>
      </c>
      <c r="O103" s="33" t="s">
        <v>34</v>
      </c>
      <c r="P103" s="29">
        <v>0.01</v>
      </c>
      <c r="Q103" s="24" t="s">
        <v>14</v>
      </c>
      <c r="R103" s="33"/>
      <c r="S103" s="29"/>
      <c r="T103" s="106" t="str">
        <f t="shared" si="29"/>
        <v/>
      </c>
      <c r="U103" s="33" t="s">
        <v>35</v>
      </c>
      <c r="V103" s="29">
        <v>0.05</v>
      </c>
      <c r="W103" s="113" t="str">
        <f t="shared" si="30"/>
        <v>公斤</v>
      </c>
      <c r="X103" s="2"/>
      <c r="Y103" s="31"/>
      <c r="Z103" s="31"/>
      <c r="AA103" s="31"/>
      <c r="AB103" s="31"/>
      <c r="AC103" s="31"/>
      <c r="AD103" s="31"/>
      <c r="AE103" s="31"/>
    </row>
    <row r="104" spans="1:31" ht="15" customHeight="1">
      <c r="A104" s="32"/>
      <c r="B104" s="85"/>
      <c r="C104" s="85"/>
      <c r="D104" s="85"/>
      <c r="E104" s="85"/>
      <c r="F104" s="85"/>
      <c r="G104" s="85"/>
      <c r="H104" s="86"/>
      <c r="I104" s="33"/>
      <c r="J104" s="29"/>
      <c r="K104" s="24"/>
      <c r="L104" s="33" t="s">
        <v>181</v>
      </c>
      <c r="M104" s="29">
        <v>0.5</v>
      </c>
      <c r="N104" s="24" t="s">
        <v>14</v>
      </c>
      <c r="O104" s="33" t="s">
        <v>32</v>
      </c>
      <c r="P104" s="29">
        <v>0.05</v>
      </c>
      <c r="Q104" s="24" t="s">
        <v>14</v>
      </c>
      <c r="R104" s="33"/>
      <c r="S104" s="29"/>
      <c r="T104" s="106" t="str">
        <f t="shared" si="29"/>
        <v/>
      </c>
      <c r="U104" s="33" t="s">
        <v>36</v>
      </c>
      <c r="V104" s="29"/>
      <c r="W104" s="113" t="str">
        <f t="shared" si="30"/>
        <v/>
      </c>
      <c r="X104" s="2"/>
      <c r="Y104" s="31"/>
      <c r="Z104" s="31"/>
      <c r="AA104" s="31"/>
      <c r="AB104" s="31"/>
      <c r="AC104" s="31"/>
      <c r="AD104" s="31"/>
      <c r="AE104" s="31"/>
    </row>
    <row r="105" spans="1:31" ht="15" customHeight="1" thickBot="1">
      <c r="A105" s="40"/>
      <c r="B105" s="85"/>
      <c r="C105" s="85"/>
      <c r="D105" s="85"/>
      <c r="E105" s="85"/>
      <c r="F105" s="85"/>
      <c r="G105" s="85"/>
      <c r="H105" s="86"/>
      <c r="I105" s="41"/>
      <c r="J105" s="42"/>
      <c r="K105" s="55"/>
      <c r="L105" s="41" t="s">
        <v>32</v>
      </c>
      <c r="M105" s="42">
        <v>0.05</v>
      </c>
      <c r="N105" s="24" t="s">
        <v>14</v>
      </c>
      <c r="O105" s="41"/>
      <c r="P105" s="42"/>
      <c r="Q105" s="55"/>
      <c r="R105" s="41"/>
      <c r="S105" s="42"/>
      <c r="T105" s="110" t="str">
        <f t="shared" si="29"/>
        <v/>
      </c>
      <c r="U105" s="41"/>
      <c r="V105" s="42"/>
      <c r="W105" s="114" t="str">
        <f t="shared" si="30"/>
        <v/>
      </c>
      <c r="X105" s="57"/>
      <c r="Y105" s="31"/>
      <c r="Z105" s="31"/>
      <c r="AA105" s="31"/>
      <c r="AB105" s="31"/>
      <c r="AC105" s="31"/>
      <c r="AD105" s="31"/>
      <c r="AE105" s="31"/>
    </row>
    <row r="106" spans="1:31" ht="15.75" customHeight="1"/>
    <row r="107" spans="1:31" ht="15.75" customHeight="1"/>
    <row r="108" spans="1:31" ht="15.75" customHeight="1"/>
    <row r="109" spans="1:31" ht="15.75" customHeight="1"/>
    <row r="110" spans="1:31" ht="15.75" customHeight="1"/>
    <row r="111" spans="1:31" ht="15.75" customHeight="1"/>
    <row r="112" spans="1:31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</sheetData>
  <mergeCells count="3">
    <mergeCell ref="A1:G1"/>
    <mergeCell ref="I1:W1"/>
    <mergeCell ref="Y2:AE2"/>
  </mergeCells>
  <phoneticPr fontId="15" type="noConversion"/>
  <pageMargins left="0" right="0" top="0" bottom="0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997"/>
  <sheetViews>
    <sheetView tabSelected="1" workbookViewId="0">
      <selection activeCell="V15" sqref="V15"/>
    </sheetView>
  </sheetViews>
  <sheetFormatPr defaultColWidth="11.25" defaultRowHeight="15" customHeight="1"/>
  <cols>
    <col min="1" max="1" width="5.875" customWidth="1"/>
    <col min="2" max="2" width="4.875" customWidth="1"/>
    <col min="3" max="3" width="5.75" customWidth="1"/>
    <col min="4" max="4" width="7.75" customWidth="1"/>
    <col min="5" max="5" width="6.5" customWidth="1"/>
    <col min="6" max="6" width="24.25" customWidth="1"/>
    <col min="7" max="7" width="6.5" customWidth="1"/>
    <col min="8" max="8" width="27.375" customWidth="1"/>
    <col min="9" max="9" width="6.5" customWidth="1"/>
    <col min="10" max="10" width="7.25" customWidth="1"/>
    <col min="11" max="11" width="6.5" customWidth="1"/>
    <col min="12" max="12" width="12.125" customWidth="1"/>
    <col min="13" max="13" width="3.625" customWidth="1"/>
    <col min="14" max="14" width="5" customWidth="1"/>
    <col min="15" max="15" width="4.125" customWidth="1"/>
    <col min="16" max="16" width="4.5" customWidth="1"/>
    <col min="17" max="17" width="4.625" customWidth="1"/>
    <col min="18" max="18" width="3.875" customWidth="1"/>
    <col min="19" max="19" width="3.75" customWidth="1"/>
    <col min="20" max="20" width="3.875" customWidth="1"/>
    <col min="21" max="27" width="8.75" customWidth="1"/>
  </cols>
  <sheetData>
    <row r="1" spans="1:20" ht="15.75" customHeight="1">
      <c r="B1" s="115">
        <v>111</v>
      </c>
      <c r="C1" s="88" t="s">
        <v>182</v>
      </c>
      <c r="D1" s="88" t="s">
        <v>192</v>
      </c>
      <c r="E1" s="88" t="s">
        <v>183</v>
      </c>
      <c r="F1" s="88" t="s">
        <v>184</v>
      </c>
      <c r="G1" s="88" t="s">
        <v>4</v>
      </c>
      <c r="H1" s="89"/>
      <c r="I1" s="88"/>
      <c r="J1" s="88" t="s">
        <v>222</v>
      </c>
      <c r="K1" s="88"/>
      <c r="L1" s="88"/>
      <c r="M1" s="88"/>
      <c r="N1" s="2"/>
      <c r="O1" s="2"/>
      <c r="P1" s="2"/>
      <c r="Q1" s="2"/>
      <c r="R1" s="2"/>
      <c r="S1" s="2"/>
      <c r="T1" s="2"/>
    </row>
    <row r="2" spans="1:20" ht="15.75" customHeight="1">
      <c r="A2" s="119" t="s">
        <v>193</v>
      </c>
      <c r="B2" s="116" t="s">
        <v>4</v>
      </c>
      <c r="C2" s="117" t="s">
        <v>12</v>
      </c>
      <c r="D2" s="117" t="s">
        <v>185</v>
      </c>
      <c r="E2" s="111" t="s">
        <v>15</v>
      </c>
      <c r="F2" s="118" t="s">
        <v>186</v>
      </c>
      <c r="G2" s="29" t="s">
        <v>16</v>
      </c>
      <c r="H2" s="118" t="s">
        <v>187</v>
      </c>
      <c r="I2" s="29" t="s">
        <v>18</v>
      </c>
      <c r="J2" s="118" t="s">
        <v>188</v>
      </c>
      <c r="K2" s="29" t="s">
        <v>19</v>
      </c>
      <c r="L2" s="118" t="s">
        <v>189</v>
      </c>
      <c r="M2" s="111" t="s">
        <v>190</v>
      </c>
      <c r="N2" s="29" t="s">
        <v>5</v>
      </c>
      <c r="O2" s="29" t="s">
        <v>6</v>
      </c>
      <c r="P2" s="29" t="s">
        <v>7</v>
      </c>
      <c r="Q2" s="29" t="s">
        <v>8</v>
      </c>
      <c r="R2" s="29" t="s">
        <v>9</v>
      </c>
      <c r="S2" s="29" t="s">
        <v>10</v>
      </c>
      <c r="T2" s="29" t="s">
        <v>11</v>
      </c>
    </row>
    <row r="3" spans="1:20" ht="15.75" customHeight="1">
      <c r="A3" s="120">
        <v>45022</v>
      </c>
      <c r="B3" s="88" t="str">
        <f>'K-N葷食國小'!A4</f>
        <v>K4</v>
      </c>
      <c r="C3" s="88" t="str">
        <f>'K-N葷食國小'!I4</f>
        <v>白米飯</v>
      </c>
      <c r="D3" s="90" t="str">
        <f>'K-N葷食國小'!Z4</f>
        <v xml:space="preserve">米    </v>
      </c>
      <c r="E3" s="88" t="str">
        <f>'K-N葷食國小'!L4</f>
        <v>椒鹽魚排</v>
      </c>
      <c r="F3" s="88" t="str">
        <f>'K-N葷食國小'!AA4</f>
        <v xml:space="preserve">魚排 胡椒鹽   </v>
      </c>
      <c r="G3" s="88" t="str">
        <f>'K-N葷食國小'!O4</f>
        <v>紅蔘炒蛋</v>
      </c>
      <c r="H3" s="91" t="str">
        <f>'K-N葷食國小'!AB4</f>
        <v xml:space="preserve">雞蛋 胡蘿蔔 大蒜  </v>
      </c>
      <c r="I3" s="88" t="str">
        <f>'K-N葷食國小'!R4</f>
        <v>時蔬</v>
      </c>
      <c r="J3" s="91" t="str">
        <f>'K-N葷食國小'!AC4</f>
        <v xml:space="preserve">蔬菜 大蒜   </v>
      </c>
      <c r="K3" s="88" t="str">
        <f>'K-N葷食國小'!U4</f>
        <v>綠豆湯</v>
      </c>
      <c r="L3" s="91" t="str">
        <f>'K-N葷食國小'!AD4</f>
        <v xml:space="preserve">綠豆 二砂糖   </v>
      </c>
      <c r="M3" s="88">
        <v>0</v>
      </c>
      <c r="N3" s="2">
        <f>'K-N葷食國小'!B4</f>
        <v>5.8</v>
      </c>
      <c r="O3" s="2">
        <f>'K-N葷食國小'!C4</f>
        <v>2.5</v>
      </c>
      <c r="P3" s="2">
        <f>'K-N葷食國小'!D4</f>
        <v>1.7</v>
      </c>
      <c r="Q3" s="2">
        <f>'K-N葷食國小'!E4</f>
        <v>2.1</v>
      </c>
      <c r="R3" s="2">
        <f>'K-N葷食國小'!F4</f>
        <v>0</v>
      </c>
      <c r="S3" s="2">
        <f>'K-N葷食國小'!G4</f>
        <v>0</v>
      </c>
      <c r="T3" s="92">
        <f>'K-N葷食國小'!H4</f>
        <v>730.5</v>
      </c>
    </row>
    <row r="4" spans="1:20" ht="15.75" customHeight="1">
      <c r="A4" s="120">
        <f>A3+1</f>
        <v>45023</v>
      </c>
      <c r="B4" s="88" t="str">
        <f>'K-N葷食國小'!A10</f>
        <v>K5</v>
      </c>
      <c r="C4" s="88" t="str">
        <f>'K-N葷食國小'!I10</f>
        <v>紅藜飯</v>
      </c>
      <c r="D4" s="90" t="str">
        <f>'K-N葷食國小'!Z10</f>
        <v xml:space="preserve">米 紅藜   </v>
      </c>
      <c r="E4" s="88" t="str">
        <f>'K-N葷食國小'!L10</f>
        <v>壽喜燒肉</v>
      </c>
      <c r="F4" s="88" t="str">
        <f>'K-N葷食國小'!AA10</f>
        <v xml:space="preserve">豬後腿肉 結球白菜 胡蘿蔔 大蒜 </v>
      </c>
      <c r="G4" s="88" t="str">
        <f>'K-N葷食國小'!O10</f>
        <v>肉絲豆芽</v>
      </c>
      <c r="H4" s="91" t="str">
        <f>'K-N葷食國小'!AB10</f>
        <v>豬後腿肉 綠豆芽 韮菜 乾木耳 大蒜</v>
      </c>
      <c r="I4" s="88" t="str">
        <f>'K-N葷食國小'!R10</f>
        <v>時蔬</v>
      </c>
      <c r="J4" s="91" t="str">
        <f>'K-N葷食國小'!AC10</f>
        <v xml:space="preserve">蔬菜 大蒜   </v>
      </c>
      <c r="K4" s="88" t="str">
        <f>'K-N葷食國小'!U10</f>
        <v>時瓜湯</v>
      </c>
      <c r="L4" s="91" t="str">
        <f>'K-N葷食國小'!AD10</f>
        <v xml:space="preserve">時瓜 薑 大骨  </v>
      </c>
      <c r="M4" s="88">
        <v>0</v>
      </c>
      <c r="N4" s="2">
        <f>'K-N葷食國小'!B10</f>
        <v>5</v>
      </c>
      <c r="O4" s="2">
        <f>'K-N葷食國小'!C10</f>
        <v>2.2000000000000002</v>
      </c>
      <c r="P4" s="2">
        <f>'K-N葷食國小'!D10</f>
        <v>2.1</v>
      </c>
      <c r="Q4" s="2">
        <f>'K-N葷食國小'!E10</f>
        <v>2.2000000000000002</v>
      </c>
      <c r="R4" s="2">
        <f>'K-N葷食國小'!F10</f>
        <v>0</v>
      </c>
      <c r="S4" s="2">
        <f>'K-N葷食國小'!G10</f>
        <v>0</v>
      </c>
      <c r="T4" s="92">
        <f>'K-N葷食國小'!H10</f>
        <v>666.5</v>
      </c>
    </row>
    <row r="5" spans="1:20" ht="15.75" customHeight="1">
      <c r="A5" s="120">
        <f>A4+3</f>
        <v>45026</v>
      </c>
      <c r="B5" s="88" t="str">
        <f>'K-N葷食國小'!A16</f>
        <v>L1</v>
      </c>
      <c r="C5" s="88" t="str">
        <f>'K-N葷食國小'!I16</f>
        <v>白米飯</v>
      </c>
      <c r="D5" s="90" t="str">
        <f>'K-N葷食國小'!Z16</f>
        <v xml:space="preserve">米    </v>
      </c>
      <c r="E5" s="88" t="str">
        <f>'K-N葷食國小'!L16</f>
        <v>筍干滷肉</v>
      </c>
      <c r="F5" s="88" t="str">
        <f>'K-N葷食國小'!AA16</f>
        <v xml:space="preserve">豬後腿肉 麻竹筍干 大蒜  </v>
      </c>
      <c r="G5" s="88" t="str">
        <f>'K-N葷食國小'!O16</f>
        <v>豆包甘藍</v>
      </c>
      <c r="H5" s="91" t="str">
        <f>'K-N葷食國小'!AB16</f>
        <v xml:space="preserve">豆包 甘藍 乾香菇 大蒜 </v>
      </c>
      <c r="I5" s="88" t="str">
        <f>'K-N葷食國小'!R16</f>
        <v>時蔬</v>
      </c>
      <c r="J5" s="91" t="str">
        <f>'K-N葷食國小'!AC16</f>
        <v xml:space="preserve">蔬菜 大蒜   </v>
      </c>
      <c r="K5" s="88" t="str">
        <f>'K-N葷食國小'!U16</f>
        <v>豆奶</v>
      </c>
      <c r="L5" s="91" t="str">
        <f>'K-N葷食國小'!AD16</f>
        <v xml:space="preserve">豆奶    </v>
      </c>
      <c r="M5" s="88">
        <v>0</v>
      </c>
      <c r="N5" s="2">
        <f>'K-N葷食國小'!B16</f>
        <v>5</v>
      </c>
      <c r="O5" s="2">
        <f>'K-N葷食國小'!C16</f>
        <v>2.5</v>
      </c>
      <c r="P5" s="2">
        <f>'K-N葷食國小'!D16</f>
        <v>1.7</v>
      </c>
      <c r="Q5" s="2">
        <f>'K-N葷食國小'!E16</f>
        <v>2.5</v>
      </c>
      <c r="R5" s="2">
        <f>'K-N葷食國小'!F16</f>
        <v>0</v>
      </c>
      <c r="S5" s="2">
        <f>'K-N葷食國小'!G16</f>
        <v>0</v>
      </c>
      <c r="T5" s="92">
        <f>'K-N葷食國小'!H16</f>
        <v>692.5</v>
      </c>
    </row>
    <row r="6" spans="1:20" ht="15.75" customHeight="1">
      <c r="A6" s="120">
        <f>A5+1</f>
        <v>45027</v>
      </c>
      <c r="B6" s="88" t="str">
        <f>'K-N葷食國小'!A22</f>
        <v>L2</v>
      </c>
      <c r="C6" s="88" t="str">
        <f>'K-N葷食國小'!I22</f>
        <v>糙米飯</v>
      </c>
      <c r="D6" s="90" t="str">
        <f>'K-N葷食國小'!Z22</f>
        <v xml:space="preserve">米 糙米   </v>
      </c>
      <c r="E6" s="88" t="str">
        <f>'K-N葷食國小'!L22</f>
        <v>紅燒雞翅</v>
      </c>
      <c r="F6" s="88" t="str">
        <f>'K-N葷食國小'!AA22</f>
        <v xml:space="preserve">三節翅 滷包   </v>
      </c>
      <c r="G6" s="88" t="str">
        <f>'K-N葷食國小'!O22</f>
        <v>蛋香季豆</v>
      </c>
      <c r="H6" s="91" t="str">
        <f>'K-N葷食國小'!AB22</f>
        <v xml:space="preserve">雞蛋 冷凍菜豆(莢) 胡蘿蔔 大蒜 </v>
      </c>
      <c r="I6" s="88" t="str">
        <f>'K-N葷食國小'!R22</f>
        <v>時蔬</v>
      </c>
      <c r="J6" s="91" t="str">
        <f>'K-N葷食國小'!AC22</f>
        <v xml:space="preserve">蔬菜 大蒜   </v>
      </c>
      <c r="K6" s="88" t="str">
        <f>'K-N葷食國小'!U22</f>
        <v>時蔬湯</v>
      </c>
      <c r="L6" s="91" t="str">
        <f>'K-N葷食國小'!AD22</f>
        <v xml:space="preserve">時蔬 薑 大骨  </v>
      </c>
      <c r="M6" s="88">
        <v>0</v>
      </c>
      <c r="N6" s="2">
        <f>'K-N葷食國小'!B22</f>
        <v>5</v>
      </c>
      <c r="O6" s="2">
        <f>'K-N葷食國小'!C22</f>
        <v>1.8</v>
      </c>
      <c r="P6" s="2">
        <f>'K-N葷食國小'!D22</f>
        <v>1.5</v>
      </c>
      <c r="Q6" s="2">
        <f>'K-N葷食國小'!E22</f>
        <v>2.5</v>
      </c>
      <c r="R6" s="2">
        <f>'K-N葷食國小'!F22</f>
        <v>0</v>
      </c>
      <c r="S6" s="2">
        <f>'K-N葷食國小'!G22</f>
        <v>0</v>
      </c>
      <c r="T6" s="92">
        <f>'K-N葷食國小'!H22</f>
        <v>635</v>
      </c>
    </row>
    <row r="7" spans="1:20" ht="15.75" customHeight="1">
      <c r="A7" s="120">
        <f t="shared" ref="A7:A9" si="0">A6+1</f>
        <v>45028</v>
      </c>
      <c r="B7" s="88" t="str">
        <f>'K-N葷食國小'!A28</f>
        <v>L3</v>
      </c>
      <c r="C7" s="88" t="str">
        <f>'K-N葷食國小'!I28</f>
        <v>西式特餐</v>
      </c>
      <c r="D7" s="90" t="str">
        <f>'K-N葷食國小'!Z28</f>
        <v xml:space="preserve">麵條    </v>
      </c>
      <c r="E7" s="88" t="str">
        <f>'K-N葷食國小'!L28</f>
        <v>茄汁肉醬</v>
      </c>
      <c r="F7" s="88" t="str">
        <f>'K-N葷食國小'!AA28</f>
        <v xml:space="preserve">豬絞肉 馬鈴薯 洋蔥 蕃茄醬 </v>
      </c>
      <c r="G7" s="88" t="str">
        <f>'K-N葷食國小'!O28</f>
        <v>清炒花椰</v>
      </c>
      <c r="H7" s="91" t="str">
        <f>'K-N葷食國小'!AB28</f>
        <v xml:space="preserve">冷凍花椰菜 胡蘿蔔 大蒜  </v>
      </c>
      <c r="I7" s="88" t="str">
        <f>'K-N葷食國小'!R28</f>
        <v>時蔬</v>
      </c>
      <c r="J7" s="91" t="str">
        <f>'K-N葷食國小'!AC28</f>
        <v xml:space="preserve">蔬菜 大蒜   </v>
      </c>
      <c r="K7" s="88" t="str">
        <f>'K-N葷食國小'!U28</f>
        <v>玉米濃湯</v>
      </c>
      <c r="L7" s="91" t="str">
        <f>'K-N葷食國小'!AD28</f>
        <v xml:space="preserve">雞蛋 冷凍玉米粒 玉米醬罐頭 玉米濃湯調理包 </v>
      </c>
      <c r="M7" s="88">
        <v>0</v>
      </c>
      <c r="N7" s="2">
        <f>'K-N葷食國小'!B28</f>
        <v>5.3</v>
      </c>
      <c r="O7" s="2">
        <f>'K-N葷食國小'!C28</f>
        <v>2</v>
      </c>
      <c r="P7" s="2">
        <f>'K-N葷食國小'!D28</f>
        <v>1.6</v>
      </c>
      <c r="Q7" s="2">
        <f>'K-N葷食國小'!E28</f>
        <v>2.5</v>
      </c>
      <c r="R7" s="2">
        <f>'K-N葷食國小'!F28</f>
        <v>0</v>
      </c>
      <c r="S7" s="2">
        <f>'K-N葷食國小'!G28</f>
        <v>0</v>
      </c>
      <c r="T7" s="92">
        <f>'K-N葷食國小'!H28</f>
        <v>673.5</v>
      </c>
    </row>
    <row r="8" spans="1:20" ht="15.75" customHeight="1">
      <c r="A8" s="120">
        <f t="shared" si="0"/>
        <v>45029</v>
      </c>
      <c r="B8" s="88" t="str">
        <f>'K-N葷食國小'!A34</f>
        <v>L4</v>
      </c>
      <c r="C8" s="88" t="str">
        <f>'K-N葷食國小'!I34</f>
        <v>糙米飯</v>
      </c>
      <c r="D8" s="90" t="str">
        <f>'K-N葷食國小'!Z34</f>
        <v xml:space="preserve">米 糙米   </v>
      </c>
      <c r="E8" s="88" t="str">
        <f>'K-N葷食國小'!L34</f>
        <v>泡菜燒肉</v>
      </c>
      <c r="F8" s="88" t="str">
        <f>'K-N葷食國小'!AA34</f>
        <v xml:space="preserve">豬後腿肉 韓式泡菜 結球白菜 大蒜 </v>
      </c>
      <c r="G8" s="88" t="str">
        <f>'K-N葷食國小'!O34</f>
        <v>麻婆豆腐</v>
      </c>
      <c r="H8" s="91" t="str">
        <f>'K-N葷食國小'!AB34</f>
        <v>豆腐 豬絞肉 大蒜 豆瓣醬 胡蘿蔔</v>
      </c>
      <c r="I8" s="88" t="str">
        <f>'K-N葷食國小'!R34</f>
        <v>時蔬</v>
      </c>
      <c r="J8" s="91" t="str">
        <f>'K-N葷食國小'!AC34</f>
        <v xml:space="preserve">蔬菜 大蒜   </v>
      </c>
      <c r="K8" s="88" t="str">
        <f>'K-N葷食國小'!U34</f>
        <v>粉圓甜湯</v>
      </c>
      <c r="L8" s="91" t="str">
        <f>'K-N葷食國小'!AD34</f>
        <v xml:space="preserve">粉圓 二砂糖   </v>
      </c>
      <c r="M8" s="88">
        <v>0</v>
      </c>
      <c r="N8" s="2">
        <f>'K-N葷食國小'!B34</f>
        <v>6</v>
      </c>
      <c r="O8" s="2">
        <f>'K-N葷食國小'!C34</f>
        <v>2</v>
      </c>
      <c r="P8" s="2">
        <f>'K-N葷食國小'!D34</f>
        <v>1.5</v>
      </c>
      <c r="Q8" s="2">
        <f>'K-N葷食國小'!E34</f>
        <v>2.5</v>
      </c>
      <c r="R8" s="2">
        <f>'K-N葷食國小'!F34</f>
        <v>0</v>
      </c>
      <c r="S8" s="2">
        <f>'K-N葷食國小'!G34</f>
        <v>0</v>
      </c>
      <c r="T8" s="92">
        <f>'K-N葷食國小'!H34</f>
        <v>720</v>
      </c>
    </row>
    <row r="9" spans="1:20" ht="15.75" customHeight="1">
      <c r="A9" s="120">
        <f t="shared" si="0"/>
        <v>45030</v>
      </c>
      <c r="B9" s="88" t="str">
        <f>'K-N葷食國小'!A40</f>
        <v>L5</v>
      </c>
      <c r="C9" s="88" t="str">
        <f>'K-N葷食國小'!I40</f>
        <v>小米飯</v>
      </c>
      <c r="D9" s="90" t="str">
        <f>'K-N葷食國小'!Z40</f>
        <v xml:space="preserve">米 小米   </v>
      </c>
      <c r="E9" s="88" t="str">
        <f>'K-N葷食國小'!L40</f>
        <v>照燒雞</v>
      </c>
      <c r="F9" s="88" t="str">
        <f>'K-N葷食國小'!AA40</f>
        <v>肉雞 洋蔥 胡蘿蔔 醬油 二砂糖</v>
      </c>
      <c r="G9" s="88" t="str">
        <f>'K-N葷食國小'!O40</f>
        <v>雪菜豆干</v>
      </c>
      <c r="H9" s="91" t="str">
        <f>'K-N葷食國小'!AB40</f>
        <v xml:space="preserve">豆干 油菜 大蒜  </v>
      </c>
      <c r="I9" s="88" t="str">
        <f>'K-N葷食國小'!R40</f>
        <v>時蔬</v>
      </c>
      <c r="J9" s="91" t="str">
        <f>'K-N葷食國小'!AC40</f>
        <v xml:space="preserve">蔬菜 大蒜   </v>
      </c>
      <c r="K9" s="88" t="str">
        <f>'K-N葷食國小'!U40</f>
        <v>海芽湯</v>
      </c>
      <c r="L9" s="91" t="str">
        <f>'K-N葷食國小'!AD40</f>
        <v xml:space="preserve">乾裙帶菜 薑 柴魚片  </v>
      </c>
      <c r="M9" s="88">
        <v>0</v>
      </c>
      <c r="N9" s="2">
        <f>'K-N葷食國小'!B40</f>
        <v>5.2</v>
      </c>
      <c r="O9" s="2">
        <f>'K-N葷食國小'!C40</f>
        <v>2.8</v>
      </c>
      <c r="P9" s="2">
        <f>'K-N葷食國小'!D40</f>
        <v>1.5</v>
      </c>
      <c r="Q9" s="2">
        <f>'K-N葷食國小'!E40</f>
        <v>2.5</v>
      </c>
      <c r="R9" s="2">
        <f>'K-N葷食國小'!F40</f>
        <v>0</v>
      </c>
      <c r="S9" s="2">
        <f>'K-N葷食國小'!G40</f>
        <v>0</v>
      </c>
      <c r="T9" s="92">
        <f>'K-N葷食國小'!H40</f>
        <v>724</v>
      </c>
    </row>
    <row r="10" spans="1:20" ht="15.75" customHeight="1">
      <c r="A10" s="120">
        <f>A9+3</f>
        <v>45033</v>
      </c>
      <c r="B10" s="88" t="str">
        <f>'K-N葷食國小'!A46</f>
        <v>M1</v>
      </c>
      <c r="C10" s="88" t="str">
        <f>'K-N葷食國小'!I46</f>
        <v>白米飯</v>
      </c>
      <c r="D10" s="90" t="str">
        <f>'K-N葷食國小'!Z46</f>
        <v xml:space="preserve">米    </v>
      </c>
      <c r="E10" s="88" t="str">
        <f>'K-N葷食國小'!L46</f>
        <v>瓜仔肉</v>
      </c>
      <c r="F10" s="88" t="str">
        <f>'K-N葷食國小'!AA46</f>
        <v xml:space="preserve">豬絞肉 醃漬花胡瓜 胡蘿蔔 大蒜 </v>
      </c>
      <c r="G10" s="88" t="str">
        <f>'K-N葷食國小'!O46</f>
        <v>時蔬蛋香</v>
      </c>
      <c r="H10" s="91" t="str">
        <f>'K-N葷食國小'!AB46</f>
        <v xml:space="preserve">雞蛋 時蔬 大蒜  </v>
      </c>
      <c r="I10" s="88" t="str">
        <f>'K-N葷食國小'!R46</f>
        <v>時蔬</v>
      </c>
      <c r="J10" s="91" t="str">
        <f>'K-N葷食國小'!AC46</f>
        <v xml:space="preserve">蔬菜 大蒜   </v>
      </c>
      <c r="K10" s="88" t="str">
        <f>'K-N葷食國小'!U46</f>
        <v>時瓜湯</v>
      </c>
      <c r="L10" s="91" t="str">
        <f>'K-N葷食國小'!AD46</f>
        <v xml:space="preserve">時瓜 薑 大骨  </v>
      </c>
      <c r="M10" s="88">
        <v>0</v>
      </c>
      <c r="N10" s="2">
        <f>'K-N葷食國小'!B46</f>
        <v>5</v>
      </c>
      <c r="O10" s="2">
        <f>'K-N葷食國小'!C46</f>
        <v>2.2000000000000002</v>
      </c>
      <c r="P10" s="2">
        <f>'K-N葷食國小'!D46</f>
        <v>2</v>
      </c>
      <c r="Q10" s="2">
        <f>'K-N葷食國小'!E46</f>
        <v>3</v>
      </c>
      <c r="R10" s="2">
        <f>'K-N葷食國小'!F46</f>
        <v>0</v>
      </c>
      <c r="S10" s="2">
        <f>'K-N葷食國小'!G46</f>
        <v>0</v>
      </c>
      <c r="T10" s="92">
        <f>'K-N葷食國小'!H46</f>
        <v>700</v>
      </c>
    </row>
    <row r="11" spans="1:20" ht="15.75" customHeight="1">
      <c r="A11" s="120">
        <f>A10+1</f>
        <v>45034</v>
      </c>
      <c r="B11" s="88" t="str">
        <f>'K-N葷食國小'!A52</f>
        <v>M2</v>
      </c>
      <c r="C11" s="88" t="str">
        <f>'K-N葷食國小'!I52</f>
        <v>糙米飯</v>
      </c>
      <c r="D11" s="90" t="str">
        <f>'K-N葷食國小'!Z52</f>
        <v xml:space="preserve">米 糙米   </v>
      </c>
      <c r="E11" s="88" t="str">
        <f>'K-N葷食國小'!L52</f>
        <v>醬燒肉排</v>
      </c>
      <c r="F11" s="88" t="str">
        <f>'K-N葷食國小'!AA52</f>
        <v xml:space="preserve">肉排    </v>
      </c>
      <c r="G11" s="88" t="str">
        <f>'K-N葷食國小'!O52</f>
        <v>茄汁凍腐</v>
      </c>
      <c r="H11" s="91" t="str">
        <f>'K-N葷食國小'!AB52</f>
        <v xml:space="preserve">凍豆腐 洋蔥 番茄糊 蕃茄醬 </v>
      </c>
      <c r="I11" s="88" t="str">
        <f>'K-N葷食國小'!R52</f>
        <v>時蔬</v>
      </c>
      <c r="J11" s="91" t="str">
        <f>'K-N葷食國小'!AC52</f>
        <v xml:space="preserve">蔬菜 大蒜   </v>
      </c>
      <c r="K11" s="88" t="str">
        <f>'K-N葷食國小'!U52</f>
        <v>金針湯</v>
      </c>
      <c r="L11" s="91" t="str">
        <f>'K-N葷食國小'!AD52</f>
        <v xml:space="preserve">金針菜乾 榨菜 薑 大骨 </v>
      </c>
      <c r="M11" s="88">
        <v>0</v>
      </c>
      <c r="N11" s="2">
        <f>'K-N葷食國小'!B52</f>
        <v>5</v>
      </c>
      <c r="O11" s="2">
        <f>'K-N葷食國小'!C52</f>
        <v>2.6</v>
      </c>
      <c r="P11" s="2">
        <f>'K-N葷食國小'!D52</f>
        <v>1.2</v>
      </c>
      <c r="Q11" s="2">
        <f>'K-N葷食國小'!E52</f>
        <v>3</v>
      </c>
      <c r="R11" s="2">
        <f>'K-N葷食國小'!F52</f>
        <v>0</v>
      </c>
      <c r="S11" s="2">
        <f>'K-N葷食國小'!G52</f>
        <v>0</v>
      </c>
      <c r="T11" s="92">
        <f>'K-N葷食國小'!H52</f>
        <v>710</v>
      </c>
    </row>
    <row r="12" spans="1:20" ht="15.75" customHeight="1">
      <c r="A12" s="120">
        <f t="shared" ref="A12:A14" si="1">A11+1</f>
        <v>45035</v>
      </c>
      <c r="B12" s="88" t="str">
        <f>'K-N葷食國小'!A58</f>
        <v>M3</v>
      </c>
      <c r="C12" s="88" t="str">
        <f>'K-N葷食國小'!I58</f>
        <v>越式特餐</v>
      </c>
      <c r="D12" s="90" t="str">
        <f>'K-N葷食國小'!Z58</f>
        <v xml:space="preserve">米粉    </v>
      </c>
      <c r="E12" s="88" t="str">
        <f>'K-N葷食國小'!L58</f>
        <v>越式炒肉</v>
      </c>
      <c r="F12" s="88" t="str">
        <f>'K-N葷食國小'!AA58</f>
        <v>豬後腿肉 洋蔥 芹菜 乾香茅 大蒜</v>
      </c>
      <c r="G12" s="88" t="str">
        <f>'K-N葷食國小'!O58</f>
        <v>魚露時蔬</v>
      </c>
      <c r="H12" s="91" t="str">
        <f>'K-N葷食國小'!AB58</f>
        <v>豬絞肉 時蔬 魚露 紅蔥頭 大蒜</v>
      </c>
      <c r="I12" s="88" t="str">
        <f>'K-N葷食國小'!R58</f>
        <v>時蔬</v>
      </c>
      <c r="J12" s="91" t="str">
        <f>'K-N葷食國小'!AC58</f>
        <v xml:space="preserve">蔬菜 大蒜   </v>
      </c>
      <c r="K12" s="88" t="str">
        <f>'K-N葷食國小'!U58</f>
        <v>蘿蔔魚丸湯</v>
      </c>
      <c r="L12" s="91" t="str">
        <f>'K-N葷食國小'!AD58</f>
        <v xml:space="preserve">魚丸 白蘿蔔   </v>
      </c>
      <c r="M12" s="88">
        <v>0</v>
      </c>
      <c r="N12" s="2">
        <f>'K-N葷食國小'!B58</f>
        <v>4</v>
      </c>
      <c r="O12" s="2">
        <f>'K-N葷食國小'!C58</f>
        <v>2.2000000000000002</v>
      </c>
      <c r="P12" s="2">
        <f>'K-N葷食國小'!D58</f>
        <v>1.9</v>
      </c>
      <c r="Q12" s="2">
        <f>'K-N葷食國小'!E58</f>
        <v>3</v>
      </c>
      <c r="R12" s="2">
        <f>'K-N葷食國小'!F58</f>
        <v>0</v>
      </c>
      <c r="S12" s="2">
        <f>'K-N葷食國小'!G58</f>
        <v>0</v>
      </c>
      <c r="T12" s="92">
        <f>'K-N葷食國小'!H58</f>
        <v>627.5</v>
      </c>
    </row>
    <row r="13" spans="1:20" ht="15.75" customHeight="1">
      <c r="A13" s="120">
        <f t="shared" si="1"/>
        <v>45036</v>
      </c>
      <c r="B13" s="88" t="str">
        <f>'K-N葷食國小'!A64</f>
        <v>M4</v>
      </c>
      <c r="C13" s="88" t="str">
        <f>'K-N葷食國小'!I64</f>
        <v>糙米飯</v>
      </c>
      <c r="D13" s="90" t="str">
        <f>'K-N葷食國小'!Z64</f>
        <v xml:space="preserve">米 糙米   </v>
      </c>
      <c r="E13" s="88" t="str">
        <f>'K-N葷食國小'!L64</f>
        <v>咖哩鮮魚</v>
      </c>
      <c r="F13" s="88" t="str">
        <f>'K-N葷食國小'!AA64</f>
        <v>鮮魚丁 馬鈴薯 洋蔥 胡蘿蔔 咖哩粉</v>
      </c>
      <c r="G13" s="88" t="str">
        <f>'K-N葷食國小'!O64</f>
        <v>肉絲季豆</v>
      </c>
      <c r="H13" s="91" t="str">
        <f>'K-N葷食國小'!AB64</f>
        <v xml:space="preserve">肉絲 冷凍菜豆(莢) 大蒜  </v>
      </c>
      <c r="I13" s="88" t="str">
        <f>'K-N葷食國小'!R64</f>
        <v>時蔬</v>
      </c>
      <c r="J13" s="91" t="str">
        <f>'K-N葷食國小'!AC64</f>
        <v xml:space="preserve">蔬菜 大蒜   </v>
      </c>
      <c r="K13" s="88" t="str">
        <f>'K-N葷食國小'!U64</f>
        <v>仙草甜湯</v>
      </c>
      <c r="L13" s="91" t="str">
        <f>'K-N葷食國小'!AD64</f>
        <v xml:space="preserve">仙草凍 二砂糖   </v>
      </c>
      <c r="M13" s="88">
        <v>0</v>
      </c>
      <c r="N13" s="2">
        <f>'K-N葷食國小'!B64</f>
        <v>5.7</v>
      </c>
      <c r="O13" s="2">
        <f>'K-N葷食國小'!C64</f>
        <v>1.3</v>
      </c>
      <c r="P13" s="2">
        <f>'K-N葷食國小'!D64</f>
        <v>1.3</v>
      </c>
      <c r="Q13" s="2">
        <f>'K-N葷食國小'!E64</f>
        <v>3</v>
      </c>
      <c r="R13" s="2">
        <f>'K-N葷食國小'!F64</f>
        <v>0</v>
      </c>
      <c r="S13" s="2">
        <f>'K-N葷食國小'!G64</f>
        <v>0</v>
      </c>
      <c r="T13" s="92">
        <f>'K-N葷食國小'!H64</f>
        <v>664</v>
      </c>
    </row>
    <row r="14" spans="1:20" ht="15.75" customHeight="1">
      <c r="A14" s="120">
        <f t="shared" si="1"/>
        <v>45037</v>
      </c>
      <c r="B14" s="88" t="str">
        <f>'K-N葷食國小'!A70</f>
        <v>M5</v>
      </c>
      <c r="C14" s="88" t="str">
        <f>'K-N葷食國小'!I70</f>
        <v>紫米飯</v>
      </c>
      <c r="D14" s="90" t="str">
        <f>'K-N葷食國小'!Z70</f>
        <v xml:space="preserve">米 黑糯米   </v>
      </c>
      <c r="E14" s="88" t="str">
        <f>'K-N葷食國小'!L70</f>
        <v>花生絞肉</v>
      </c>
      <c r="F14" s="88" t="str">
        <f>'K-N葷食國小'!AA70</f>
        <v>豬絞肉 花生麵筋罐頭 麵筋 大蒜 胡蘿蔔</v>
      </c>
      <c r="G14" s="88" t="str">
        <f>'K-N葷食國小'!O70</f>
        <v>培根甘藍</v>
      </c>
      <c r="H14" s="91" t="str">
        <f>'K-N葷食國小'!AB70</f>
        <v xml:space="preserve">甘藍 培根 大蒜  </v>
      </c>
      <c r="I14" s="88" t="str">
        <f>'K-N葷食國小'!R70</f>
        <v>時蔬</v>
      </c>
      <c r="J14" s="91" t="str">
        <f>'K-N葷食國小'!AC70</f>
        <v xml:space="preserve">蔬菜 大蒜   </v>
      </c>
      <c r="K14" s="88" t="str">
        <f>'K-N葷食國小'!U70</f>
        <v>味噌湯</v>
      </c>
      <c r="L14" s="91" t="str">
        <f>'K-N葷食國小'!AD70</f>
        <v xml:space="preserve">乾裙帶菜 味噌 薑 柴魚片 </v>
      </c>
      <c r="M14" s="88">
        <v>0</v>
      </c>
      <c r="N14" s="2">
        <f>'K-N葷食國小'!B70</f>
        <v>5.6</v>
      </c>
      <c r="O14" s="2">
        <f>'K-N葷食國小'!C70</f>
        <v>2.2999999999999998</v>
      </c>
      <c r="P14" s="2">
        <f>'K-N葷食國小'!D70</f>
        <v>1.8</v>
      </c>
      <c r="Q14" s="2">
        <f>'K-N葷食國小'!E70</f>
        <v>3.2</v>
      </c>
      <c r="R14" s="2">
        <f>'K-N葷食國小'!F70</f>
        <v>0</v>
      </c>
      <c r="S14" s="2">
        <f>'K-N葷食國小'!G70</f>
        <v>0</v>
      </c>
      <c r="T14" s="92">
        <f>'K-N葷食國小'!H70</f>
        <v>753.5</v>
      </c>
    </row>
    <row r="15" spans="1:20" ht="15.75" customHeight="1">
      <c r="A15" s="120">
        <f>A14+3</f>
        <v>45040</v>
      </c>
      <c r="B15" s="88" t="str">
        <f>'K-N葷食國小'!A76</f>
        <v>N1</v>
      </c>
      <c r="C15" s="88" t="str">
        <f>'K-N葷食國小'!I76</f>
        <v>白米飯</v>
      </c>
      <c r="D15" s="90" t="str">
        <f>'K-N葷食國小'!Z76</f>
        <v xml:space="preserve">米    </v>
      </c>
      <c r="E15" s="88" t="str">
        <f>'K-N葷食國小'!L76</f>
        <v>黑椒豬柳</v>
      </c>
      <c r="F15" s="88" t="str">
        <f>'K-N葷食國小'!AA76</f>
        <v xml:space="preserve">豬後腿肉 洋蔥 胡蘿蔔 黑胡椒粒 </v>
      </c>
      <c r="G15" s="88" t="str">
        <f>'K-N葷食國小'!O76</f>
        <v>家常豆干</v>
      </c>
      <c r="H15" s="91" t="str">
        <f>'K-N葷食國小'!AB76</f>
        <v xml:space="preserve">豆干 甘藍 乾木耳 大蒜 </v>
      </c>
      <c r="I15" s="88" t="str">
        <f>'K-N葷食國小'!R76</f>
        <v>時蔬</v>
      </c>
      <c r="J15" s="91" t="str">
        <f>'K-N葷食國小'!AC76</f>
        <v xml:space="preserve">蔬菜 大蒜   </v>
      </c>
      <c r="K15" s="88" t="str">
        <f>'K-N葷食國小'!U76</f>
        <v>針菇蔬湯</v>
      </c>
      <c r="L15" s="91" t="str">
        <f>'K-N葷食國小'!AD76</f>
        <v xml:space="preserve">金針菇 時蔬 薑 大骨 </v>
      </c>
      <c r="M15" s="88">
        <v>0</v>
      </c>
      <c r="N15" s="2">
        <f>'K-N葷食國小'!B76</f>
        <v>5</v>
      </c>
      <c r="O15" s="2">
        <f>'K-N葷食國小'!C76</f>
        <v>2.4</v>
      </c>
      <c r="P15" s="2">
        <f>'K-N葷食國小'!D76</f>
        <v>1.7</v>
      </c>
      <c r="Q15" s="2">
        <f>'K-N葷食國小'!E76</f>
        <v>3</v>
      </c>
      <c r="R15" s="2">
        <f>'K-N葷食國小'!F76</f>
        <v>0</v>
      </c>
      <c r="S15" s="2">
        <f>'K-N葷食國小'!G76</f>
        <v>0</v>
      </c>
      <c r="T15" s="92">
        <f>'K-N葷食國小'!H76</f>
        <v>708</v>
      </c>
    </row>
    <row r="16" spans="1:20" ht="15.75" customHeight="1">
      <c r="A16" s="120">
        <f>A15+1</f>
        <v>45041</v>
      </c>
      <c r="B16" s="88" t="str">
        <f>'K-N葷食國小'!A82</f>
        <v>N2</v>
      </c>
      <c r="C16" s="88" t="str">
        <f>'K-N葷食國小'!I82</f>
        <v>糙米飯</v>
      </c>
      <c r="D16" s="90" t="str">
        <f>'K-N葷食國小'!Z82</f>
        <v xml:space="preserve">米 糙米   </v>
      </c>
      <c r="E16" s="88" t="str">
        <f>'K-N葷食國小'!L82</f>
        <v>金黃魚排</v>
      </c>
      <c r="F16" s="88" t="str">
        <f>'K-N葷食國小'!AA82</f>
        <v xml:space="preserve">魚排    </v>
      </c>
      <c r="G16" s="88" t="str">
        <f>'K-N葷食國小'!O82</f>
        <v>白菜滷</v>
      </c>
      <c r="H16" s="91" t="str">
        <f>'K-N葷食國小'!AB82</f>
        <v>豬絞肉 結球白菜 乾香菇 胡蘿蔔 大蒜</v>
      </c>
      <c r="I16" s="88" t="str">
        <f>'K-N葷食國小'!R82</f>
        <v>時蔬</v>
      </c>
      <c r="J16" s="91" t="str">
        <f>'K-N葷食國小'!AC82</f>
        <v xml:space="preserve">蔬菜 大蒜   </v>
      </c>
      <c r="K16" s="88" t="str">
        <f>'K-N葷食國小'!U82</f>
        <v>紫菜蛋花湯</v>
      </c>
      <c r="L16" s="91" t="str">
        <f>'K-N葷食國小'!AD82</f>
        <v xml:space="preserve">紫菜 雞蛋 薑  </v>
      </c>
      <c r="M16" s="88">
        <v>0</v>
      </c>
      <c r="N16" s="2">
        <f>'K-N葷食國小'!B82</f>
        <v>5</v>
      </c>
      <c r="O16" s="2">
        <f>'K-N葷食國小'!C82</f>
        <v>2.1</v>
      </c>
      <c r="P16" s="2">
        <f>'K-N葷食國小'!D82</f>
        <v>1.5</v>
      </c>
      <c r="Q16" s="2">
        <f>'K-N葷食國小'!E82</f>
        <v>3</v>
      </c>
      <c r="R16" s="2">
        <f>'K-N葷食國小'!F82</f>
        <v>0</v>
      </c>
      <c r="S16" s="2">
        <f>'K-N葷食國小'!G82</f>
        <v>0</v>
      </c>
      <c r="T16" s="92">
        <f>'K-N葷食國小'!H82</f>
        <v>680</v>
      </c>
    </row>
    <row r="17" spans="1:22" ht="15.75" customHeight="1">
      <c r="A17" s="120">
        <f t="shared" ref="A17:A19" si="2">A16+1</f>
        <v>45042</v>
      </c>
      <c r="B17" s="88" t="str">
        <f>'K-N葷食國小'!A88</f>
        <v>K3</v>
      </c>
      <c r="C17" s="88" t="str">
        <f>'K-N葷食國小'!I88</f>
        <v>泰式特餐</v>
      </c>
      <c r="D17" s="90" t="str">
        <f>'K-N葷食國小'!Z88</f>
        <v xml:space="preserve">米 糙米   </v>
      </c>
      <c r="E17" s="88" t="str">
        <f>'K-N葷食國小'!L88</f>
        <v>打拋豬</v>
      </c>
      <c r="F17" s="88" t="str">
        <f>'K-N葷食國小'!AA88</f>
        <v>豬絞肉 洋蔥 打拋醬 魚露 大蒜</v>
      </c>
      <c r="G17" s="88" t="str">
        <f>'K-N葷食國小'!O88</f>
        <v>泰式魚丸</v>
      </c>
      <c r="H17" s="91" t="str">
        <f>'K-N葷食國小'!AB88</f>
        <v xml:space="preserve">魚丸 泰式酸辣醬   </v>
      </c>
      <c r="I17" s="88" t="str">
        <f>'K-N葷食國小'!R88</f>
        <v>時蔬</v>
      </c>
      <c r="J17" s="91" t="str">
        <f>'K-N葷食國小'!AC88</f>
        <v xml:space="preserve">蔬菜 大蒜   </v>
      </c>
      <c r="K17" s="88" t="str">
        <f>'K-N葷食國小'!U88</f>
        <v>冬蔭功湯</v>
      </c>
      <c r="L17" s="91" t="str">
        <f>'K-N葷食國小'!AD88</f>
        <v>秀珍菇 大番茄 大骨 檸檬葉 香茅</v>
      </c>
      <c r="M17" s="88">
        <v>0</v>
      </c>
      <c r="N17" s="2">
        <f>'K-N葷食國小'!B88</f>
        <v>5.5</v>
      </c>
      <c r="O17" s="2">
        <f>'K-N葷食國小'!C88</f>
        <v>2.6</v>
      </c>
      <c r="P17" s="2">
        <f>'K-N葷食國小'!D88</f>
        <v>1.4</v>
      </c>
      <c r="Q17" s="2">
        <f>'K-N葷食國小'!E88</f>
        <v>2</v>
      </c>
      <c r="R17" s="2">
        <f>'K-N葷食國小'!F88</f>
        <v>0</v>
      </c>
      <c r="S17" s="2">
        <f>'K-N葷食國小'!G88</f>
        <v>0</v>
      </c>
      <c r="T17" s="92">
        <f>'K-N葷食國小'!H88</f>
        <v>705</v>
      </c>
    </row>
    <row r="18" spans="1:22" ht="15.75" customHeight="1">
      <c r="A18" s="120">
        <f t="shared" si="2"/>
        <v>45043</v>
      </c>
      <c r="B18" s="88" t="str">
        <f>'K-N葷食國小'!A94</f>
        <v>N4</v>
      </c>
      <c r="C18" s="88" t="str">
        <f>'K-N葷食國小'!I94</f>
        <v>糙米飯</v>
      </c>
      <c r="D18" s="90" t="str">
        <f>'K-N葷食國小'!Z94</f>
        <v xml:space="preserve">米 糙米   </v>
      </c>
      <c r="E18" s="88" t="str">
        <f>'K-N葷食國小'!L94</f>
        <v>咖哩雞</v>
      </c>
      <c r="F18" s="88" t="str">
        <f>'K-N葷食國小'!AA94</f>
        <v>肉雞 馬鈴薯 洋蔥 胡蘿蔔 咖哩粉</v>
      </c>
      <c r="G18" s="88" t="str">
        <f>'K-N葷食國小'!O94</f>
        <v>培根豆芽</v>
      </c>
      <c r="H18" s="91" t="str">
        <f>'K-N葷食國小'!AB94</f>
        <v xml:space="preserve">綠豆芽 培根 韮菜 大蒜 </v>
      </c>
      <c r="I18" s="88" t="str">
        <f>'K-N葷食國小'!R94</f>
        <v>時蔬</v>
      </c>
      <c r="J18" s="91" t="str">
        <f>'K-N葷食國小'!AC94</f>
        <v xml:space="preserve">蔬菜 大蒜   </v>
      </c>
      <c r="K18" s="88" t="str">
        <f>'K-N葷食國小'!U94</f>
        <v>銀耳甜湯</v>
      </c>
      <c r="L18" s="91" t="str">
        <f>'K-N葷食國小'!AD94</f>
        <v xml:space="preserve">白木耳 雪蓮子 二砂糖 枸杞 </v>
      </c>
      <c r="M18" s="88">
        <v>0</v>
      </c>
      <c r="N18" s="2">
        <f>'K-N葷食國小'!B94</f>
        <v>5</v>
      </c>
      <c r="O18" s="2">
        <f>'K-N葷食國小'!C94</f>
        <v>1.9</v>
      </c>
      <c r="P18" s="2">
        <f>'K-N葷食國小'!D94</f>
        <v>1.6</v>
      </c>
      <c r="Q18" s="2">
        <f>'K-N葷食國小'!E94</f>
        <v>3</v>
      </c>
      <c r="R18" s="2">
        <f>'K-N葷食國小'!F94</f>
        <v>0</v>
      </c>
      <c r="S18" s="2">
        <f>'K-N葷食國小'!G94</f>
        <v>0</v>
      </c>
      <c r="T18" s="92">
        <f>'K-N葷食國小'!H94</f>
        <v>668</v>
      </c>
    </row>
    <row r="19" spans="1:22" ht="15.75" customHeight="1">
      <c r="A19" s="120">
        <f t="shared" si="2"/>
        <v>45044</v>
      </c>
      <c r="B19" s="88" t="str">
        <f>'K-N葷食國小'!A100</f>
        <v>N5</v>
      </c>
      <c r="C19" s="88" t="str">
        <f>'K-N葷食國小'!I100</f>
        <v>燕麥飯</v>
      </c>
      <c r="D19" s="90" t="str">
        <f>'K-N葷食國小'!Z100</f>
        <v xml:space="preserve">米 燕麥   </v>
      </c>
      <c r="E19" s="88" t="str">
        <f>'K-N葷食國小'!L100</f>
        <v>鹹豬肉片</v>
      </c>
      <c r="F19" s="88" t="str">
        <f>'K-N葷食國小'!AA100</f>
        <v>豬後腿肉 洋蔥 胡蘿蔔 青蔥 大蒜</v>
      </c>
      <c r="G19" s="88" t="str">
        <f>'K-N葷食國小'!O100</f>
        <v>蛋香甘藍</v>
      </c>
      <c r="H19" s="91" t="str">
        <f>'K-N葷食國小'!AB100</f>
        <v xml:space="preserve">雞蛋 甘藍 乾香菇 大蒜 </v>
      </c>
      <c r="I19" s="88" t="str">
        <f>'K-N葷食國小'!R100</f>
        <v>時蔬</v>
      </c>
      <c r="J19" s="91" t="str">
        <f>'K-N葷食國小'!AC100</f>
        <v xml:space="preserve">蔬菜 大蒜   </v>
      </c>
      <c r="K19" s="88" t="str">
        <f>'K-N葷食國小'!U100</f>
        <v>味噌湯</v>
      </c>
      <c r="L19" s="91" t="str">
        <f>'K-N葷食國小'!AD100</f>
        <v xml:space="preserve">乾裙帶菜 味噌 薑 柴魚片 </v>
      </c>
      <c r="M19" s="88">
        <v>0</v>
      </c>
      <c r="N19" s="2">
        <f>'K-N葷食國小'!B100</f>
        <v>5.2</v>
      </c>
      <c r="O19" s="2">
        <f>'K-N葷食國小'!C100</f>
        <v>2.1</v>
      </c>
      <c r="P19" s="2">
        <f>'K-N葷食國小'!D100</f>
        <v>1.8</v>
      </c>
      <c r="Q19" s="2">
        <f>'K-N葷食國小'!E100</f>
        <v>3</v>
      </c>
      <c r="R19" s="2">
        <f>'K-N葷食國小'!F100</f>
        <v>0</v>
      </c>
      <c r="S19" s="2">
        <f>'K-N葷食國小'!G100</f>
        <v>0</v>
      </c>
      <c r="T19" s="92">
        <f>'K-N葷食國小'!H100</f>
        <v>702</v>
      </c>
    </row>
    <row r="20" spans="1:22" ht="15.75" customHeight="1">
      <c r="B20" s="88"/>
      <c r="C20" s="88"/>
      <c r="D20" s="90"/>
      <c r="E20" s="88"/>
      <c r="F20" s="88"/>
      <c r="G20" s="88"/>
      <c r="H20" s="91"/>
      <c r="I20" s="88"/>
      <c r="J20" s="91"/>
      <c r="K20" s="88"/>
      <c r="L20" s="91"/>
      <c r="M20" s="88"/>
      <c r="N20" s="2"/>
      <c r="O20" s="2"/>
      <c r="P20" s="2"/>
      <c r="Q20" s="2"/>
      <c r="R20" s="2"/>
      <c r="S20" s="2"/>
      <c r="T20" s="92"/>
    </row>
    <row r="21" spans="1:22" ht="15.75" customHeight="1">
      <c r="A21" s="93" t="s">
        <v>191</v>
      </c>
      <c r="F21" s="94"/>
      <c r="H21" s="94"/>
      <c r="J21" s="94"/>
      <c r="L21" s="94"/>
      <c r="N21" s="94"/>
      <c r="O21" s="95"/>
      <c r="T21" s="2"/>
      <c r="U21" s="2"/>
      <c r="V21" s="92"/>
    </row>
    <row r="22" spans="1:22" ht="15.75" customHeight="1">
      <c r="A22" s="142" t="s">
        <v>214</v>
      </c>
      <c r="B22" s="143" t="s">
        <v>215</v>
      </c>
      <c r="C22" s="144"/>
      <c r="D22" s="144"/>
      <c r="E22" s="145"/>
      <c r="F22" s="144"/>
      <c r="G22" s="145"/>
      <c r="H22" s="144"/>
      <c r="I22" s="145"/>
      <c r="J22" s="144"/>
      <c r="K22" s="145"/>
      <c r="L22" s="144"/>
      <c r="M22" s="145"/>
      <c r="N22" s="146"/>
      <c r="O22" s="140"/>
      <c r="P22" s="140"/>
      <c r="Q22" s="140"/>
      <c r="R22" s="140"/>
      <c r="S22" s="140"/>
      <c r="T22" s="140"/>
      <c r="U22" s="2"/>
      <c r="V22" s="92"/>
    </row>
    <row r="23" spans="1:22" ht="15.75" customHeight="1">
      <c r="A23" s="147"/>
      <c r="B23" s="143" t="s">
        <v>216</v>
      </c>
      <c r="C23" s="144"/>
      <c r="D23" s="144"/>
      <c r="E23" s="145"/>
      <c r="F23" s="144"/>
      <c r="G23" s="145"/>
      <c r="H23" s="144"/>
      <c r="I23" s="145"/>
      <c r="J23" s="144"/>
      <c r="K23" s="145"/>
      <c r="L23" s="144"/>
      <c r="M23" s="145"/>
      <c r="N23" s="146"/>
      <c r="O23" s="140"/>
      <c r="P23" s="140"/>
      <c r="Q23" s="140"/>
      <c r="R23" s="140"/>
      <c r="S23" s="140"/>
      <c r="T23" s="140"/>
      <c r="U23" s="2"/>
      <c r="V23" s="92"/>
    </row>
    <row r="24" spans="1:22" ht="15.75" customHeight="1">
      <c r="A24" s="140"/>
      <c r="B24" s="148" t="s">
        <v>219</v>
      </c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1"/>
      <c r="N24" s="140"/>
      <c r="O24" s="95"/>
    </row>
    <row r="25" spans="1:22" ht="15.75" customHeight="1">
      <c r="B25" s="149" t="s">
        <v>217</v>
      </c>
      <c r="M25" s="95"/>
    </row>
    <row r="26" spans="1:22" ht="15.75" customHeight="1">
      <c r="M26" s="95"/>
    </row>
    <row r="27" spans="1:22" ht="15.75" customHeight="1">
      <c r="B27" s="93"/>
      <c r="M27" s="95"/>
    </row>
    <row r="28" spans="1:22" ht="15.75" customHeight="1">
      <c r="M28" s="95"/>
    </row>
    <row r="29" spans="1:22" ht="15.75" customHeight="1">
      <c r="M29" s="95"/>
    </row>
    <row r="30" spans="1:22" ht="15.75" customHeight="1">
      <c r="M30" s="95"/>
    </row>
    <row r="31" spans="1:22" ht="15.75" customHeight="1">
      <c r="M31" s="95"/>
    </row>
    <row r="32" spans="1:22" ht="15.75" customHeight="1">
      <c r="M32" s="95"/>
    </row>
    <row r="33" spans="13:13" ht="15.75" customHeight="1">
      <c r="M33" s="95"/>
    </row>
    <row r="34" spans="13:13" ht="15.75" customHeight="1">
      <c r="M34" s="95"/>
    </row>
    <row r="35" spans="13:13" ht="15.75" customHeight="1">
      <c r="M35" s="95"/>
    </row>
    <row r="36" spans="13:13" ht="15.75" customHeight="1">
      <c r="M36" s="95"/>
    </row>
    <row r="37" spans="13:13" ht="15.75" customHeight="1">
      <c r="M37" s="95"/>
    </row>
    <row r="38" spans="13:13" ht="15.75" customHeight="1">
      <c r="M38" s="95"/>
    </row>
    <row r="39" spans="13:13" ht="15.75" customHeight="1">
      <c r="M39" s="95"/>
    </row>
    <row r="40" spans="13:13" ht="15.75" customHeight="1">
      <c r="M40" s="95"/>
    </row>
    <row r="41" spans="13:13" ht="15.75" customHeight="1">
      <c r="M41" s="95"/>
    </row>
    <row r="42" spans="13:13" ht="15.75" customHeight="1">
      <c r="M42" s="95"/>
    </row>
    <row r="43" spans="13:13" ht="15.75" customHeight="1">
      <c r="M43" s="95"/>
    </row>
    <row r="44" spans="13:13" ht="15.75" customHeight="1">
      <c r="M44" s="95"/>
    </row>
    <row r="45" spans="13:13" ht="15.75" customHeight="1">
      <c r="M45" s="95"/>
    </row>
    <row r="46" spans="13:13" ht="15.75" customHeight="1">
      <c r="M46" s="95"/>
    </row>
    <row r="47" spans="13:13" ht="15.75" customHeight="1">
      <c r="M47" s="95"/>
    </row>
    <row r="48" spans="13:13" ht="15.75" customHeight="1">
      <c r="M48" s="95"/>
    </row>
    <row r="49" spans="13:13" ht="15.75" customHeight="1">
      <c r="M49" s="95"/>
    </row>
    <row r="50" spans="13:13" ht="15.75" customHeight="1">
      <c r="M50" s="95"/>
    </row>
    <row r="51" spans="13:13" ht="15.75" customHeight="1">
      <c r="M51" s="95"/>
    </row>
    <row r="52" spans="13:13" ht="15.75" customHeight="1">
      <c r="M52" s="95"/>
    </row>
    <row r="53" spans="13:13" ht="15.75" customHeight="1">
      <c r="M53" s="95"/>
    </row>
    <row r="54" spans="13:13" ht="15.75" customHeight="1">
      <c r="M54" s="95"/>
    </row>
    <row r="55" spans="13:13" ht="15.75" customHeight="1">
      <c r="M55" s="95"/>
    </row>
    <row r="56" spans="13:13" ht="15.75" customHeight="1">
      <c r="M56" s="95"/>
    </row>
    <row r="57" spans="13:13" ht="15.75" customHeight="1">
      <c r="M57" s="95"/>
    </row>
    <row r="58" spans="13:13" ht="15.75" customHeight="1">
      <c r="M58" s="95"/>
    </row>
    <row r="59" spans="13:13" ht="15.75" customHeight="1">
      <c r="M59" s="95"/>
    </row>
    <row r="60" spans="13:13" ht="15.75" customHeight="1">
      <c r="M60" s="95"/>
    </row>
    <row r="61" spans="13:13" ht="15.75" customHeight="1">
      <c r="M61" s="95"/>
    </row>
    <row r="62" spans="13:13" ht="15.75" customHeight="1">
      <c r="M62" s="95"/>
    </row>
    <row r="63" spans="13:13" ht="15.75" customHeight="1">
      <c r="M63" s="95"/>
    </row>
    <row r="64" spans="13:13" ht="15.75" customHeight="1">
      <c r="M64" s="95"/>
    </row>
    <row r="65" spans="13:13" ht="15.75" customHeight="1">
      <c r="M65" s="95"/>
    </row>
    <row r="66" spans="13:13" ht="15.75" customHeight="1">
      <c r="M66" s="95"/>
    </row>
    <row r="67" spans="13:13" ht="15.75" customHeight="1">
      <c r="M67" s="95"/>
    </row>
    <row r="68" spans="13:13" ht="15.75" customHeight="1">
      <c r="M68" s="95"/>
    </row>
    <row r="69" spans="13:13" ht="15.75" customHeight="1">
      <c r="M69" s="95"/>
    </row>
    <row r="70" spans="13:13" ht="15.75" customHeight="1">
      <c r="M70" s="95"/>
    </row>
    <row r="71" spans="13:13" ht="15.75" customHeight="1">
      <c r="M71" s="95"/>
    </row>
    <row r="72" spans="13:13" ht="15.75" customHeight="1">
      <c r="M72" s="95"/>
    </row>
    <row r="73" spans="13:13" ht="15.75" customHeight="1">
      <c r="M73" s="95"/>
    </row>
    <row r="74" spans="13:13" ht="15.75" customHeight="1">
      <c r="M74" s="95"/>
    </row>
    <row r="75" spans="13:13" ht="15.75" customHeight="1">
      <c r="M75" s="95"/>
    </row>
    <row r="76" spans="13:13" ht="15.75" customHeight="1">
      <c r="M76" s="95"/>
    </row>
    <row r="77" spans="13:13" ht="15.75" customHeight="1">
      <c r="M77" s="95"/>
    </row>
    <row r="78" spans="13:13" ht="15.75" customHeight="1">
      <c r="M78" s="95"/>
    </row>
    <row r="79" spans="13:13" ht="15.75" customHeight="1">
      <c r="M79" s="95"/>
    </row>
    <row r="80" spans="13:13" ht="15.75" customHeight="1">
      <c r="M80" s="95"/>
    </row>
    <row r="81" spans="13:13" ht="15.75" customHeight="1">
      <c r="M81" s="95"/>
    </row>
    <row r="82" spans="13:13" ht="15.75" customHeight="1">
      <c r="M82" s="95"/>
    </row>
    <row r="83" spans="13:13" ht="15.75" customHeight="1">
      <c r="M83" s="95"/>
    </row>
    <row r="84" spans="13:13" ht="15.75" customHeight="1">
      <c r="M84" s="95"/>
    </row>
    <row r="85" spans="13:13" ht="15.75" customHeight="1">
      <c r="M85" s="95"/>
    </row>
    <row r="86" spans="13:13" ht="15.75" customHeight="1">
      <c r="M86" s="95"/>
    </row>
    <row r="87" spans="13:13" ht="15.75" customHeight="1">
      <c r="M87" s="95"/>
    </row>
    <row r="88" spans="13:13" ht="15.75" customHeight="1">
      <c r="M88" s="95"/>
    </row>
    <row r="89" spans="13:13" ht="15.75" customHeight="1">
      <c r="M89" s="95"/>
    </row>
    <row r="90" spans="13:13" ht="15.75" customHeight="1">
      <c r="M90" s="95"/>
    </row>
    <row r="91" spans="13:13" ht="15.75" customHeight="1">
      <c r="M91" s="95"/>
    </row>
    <row r="92" spans="13:13" ht="15.75" customHeight="1">
      <c r="M92" s="95"/>
    </row>
    <row r="93" spans="13:13" ht="15.75" customHeight="1">
      <c r="M93" s="95"/>
    </row>
    <row r="94" spans="13:13" ht="15.75" customHeight="1">
      <c r="M94" s="95"/>
    </row>
    <row r="95" spans="13:13" ht="15.75" customHeight="1">
      <c r="M95" s="95"/>
    </row>
    <row r="96" spans="13:13" ht="15.75" customHeight="1">
      <c r="M96" s="95"/>
    </row>
    <row r="97" spans="13:13" ht="15.75" customHeight="1">
      <c r="M97" s="95"/>
    </row>
    <row r="98" spans="13:13" ht="15.75" customHeight="1">
      <c r="M98" s="95"/>
    </row>
    <row r="99" spans="13:13" ht="15.75" customHeight="1">
      <c r="M99" s="95"/>
    </row>
    <row r="100" spans="13:13" ht="15.75" customHeight="1">
      <c r="M100" s="95"/>
    </row>
    <row r="101" spans="13:13" ht="15.75" customHeight="1">
      <c r="M101" s="95"/>
    </row>
    <row r="102" spans="13:13" ht="15.75" customHeight="1">
      <c r="M102" s="95"/>
    </row>
    <row r="103" spans="13:13" ht="15.75" customHeight="1">
      <c r="M103" s="95"/>
    </row>
    <row r="104" spans="13:13" ht="15.75" customHeight="1">
      <c r="M104" s="95"/>
    </row>
    <row r="105" spans="13:13" ht="15.75" customHeight="1">
      <c r="M105" s="95"/>
    </row>
    <row r="106" spans="13:13" ht="15.75" customHeight="1">
      <c r="M106" s="95"/>
    </row>
    <row r="107" spans="13:13" ht="15.75" customHeight="1">
      <c r="M107" s="95"/>
    </row>
    <row r="108" spans="13:13" ht="15.75" customHeight="1">
      <c r="M108" s="95"/>
    </row>
    <row r="109" spans="13:13" ht="15.75" customHeight="1">
      <c r="M109" s="95"/>
    </row>
    <row r="110" spans="13:13" ht="15.75" customHeight="1">
      <c r="M110" s="95"/>
    </row>
    <row r="111" spans="13:13" ht="15.75" customHeight="1">
      <c r="M111" s="95"/>
    </row>
    <row r="112" spans="13:13" ht="15.75" customHeight="1">
      <c r="M112" s="95"/>
    </row>
    <row r="113" spans="13:13" ht="15.75" customHeight="1">
      <c r="M113" s="95"/>
    </row>
    <row r="114" spans="13:13" ht="15.75" customHeight="1">
      <c r="M114" s="95"/>
    </row>
    <row r="115" spans="13:13" ht="15.75" customHeight="1">
      <c r="M115" s="95"/>
    </row>
    <row r="116" spans="13:13" ht="15.75" customHeight="1">
      <c r="M116" s="95"/>
    </row>
    <row r="117" spans="13:13" ht="15.75" customHeight="1">
      <c r="M117" s="95"/>
    </row>
    <row r="118" spans="13:13" ht="15.75" customHeight="1">
      <c r="M118" s="95"/>
    </row>
    <row r="119" spans="13:13" ht="15.75" customHeight="1">
      <c r="M119" s="95"/>
    </row>
    <row r="120" spans="13:13" ht="15.75" customHeight="1">
      <c r="M120" s="95"/>
    </row>
    <row r="121" spans="13:13" ht="15.75" customHeight="1">
      <c r="M121" s="95"/>
    </row>
    <row r="122" spans="13:13" ht="15.75" customHeight="1">
      <c r="M122" s="95"/>
    </row>
    <row r="123" spans="13:13" ht="15.75" customHeight="1">
      <c r="M123" s="95"/>
    </row>
    <row r="124" spans="13:13" ht="15.75" customHeight="1">
      <c r="M124" s="95"/>
    </row>
    <row r="125" spans="13:13" ht="15.75" customHeight="1">
      <c r="M125" s="95"/>
    </row>
    <row r="126" spans="13:13" ht="15.75" customHeight="1">
      <c r="M126" s="95"/>
    </row>
    <row r="127" spans="13:13" ht="15.75" customHeight="1">
      <c r="M127" s="95"/>
    </row>
    <row r="128" spans="13:13" ht="15.75" customHeight="1">
      <c r="M128" s="95"/>
    </row>
    <row r="129" spans="13:13" ht="15.75" customHeight="1">
      <c r="M129" s="95"/>
    </row>
    <row r="130" spans="13:13" ht="15.75" customHeight="1">
      <c r="M130" s="95"/>
    </row>
    <row r="131" spans="13:13" ht="15.75" customHeight="1">
      <c r="M131" s="95"/>
    </row>
    <row r="132" spans="13:13" ht="15.75" customHeight="1">
      <c r="M132" s="95"/>
    </row>
    <row r="133" spans="13:13" ht="15.75" customHeight="1">
      <c r="M133" s="95"/>
    </row>
    <row r="134" spans="13:13" ht="15.75" customHeight="1">
      <c r="M134" s="95"/>
    </row>
    <row r="135" spans="13:13" ht="15.75" customHeight="1">
      <c r="M135" s="95"/>
    </row>
    <row r="136" spans="13:13" ht="15.75" customHeight="1">
      <c r="M136" s="95"/>
    </row>
    <row r="137" spans="13:13" ht="15.75" customHeight="1">
      <c r="M137" s="95"/>
    </row>
    <row r="138" spans="13:13" ht="15.75" customHeight="1">
      <c r="M138" s="95"/>
    </row>
    <row r="139" spans="13:13" ht="15.75" customHeight="1">
      <c r="M139" s="95"/>
    </row>
    <row r="140" spans="13:13" ht="15.75" customHeight="1">
      <c r="M140" s="95"/>
    </row>
    <row r="141" spans="13:13" ht="15.75" customHeight="1">
      <c r="M141" s="95"/>
    </row>
    <row r="142" spans="13:13" ht="15.75" customHeight="1">
      <c r="M142" s="95"/>
    </row>
    <row r="143" spans="13:13" ht="15.75" customHeight="1">
      <c r="M143" s="95"/>
    </row>
    <row r="144" spans="13:13" ht="15.75" customHeight="1">
      <c r="M144" s="95"/>
    </row>
    <row r="145" spans="13:13" ht="15.75" customHeight="1">
      <c r="M145" s="95"/>
    </row>
    <row r="146" spans="13:13" ht="15.75" customHeight="1">
      <c r="M146" s="95"/>
    </row>
    <row r="147" spans="13:13" ht="15.75" customHeight="1">
      <c r="M147" s="95"/>
    </row>
    <row r="148" spans="13:13" ht="15.75" customHeight="1">
      <c r="M148" s="95"/>
    </row>
    <row r="149" spans="13:13" ht="15.75" customHeight="1">
      <c r="M149" s="95"/>
    </row>
    <row r="150" spans="13:13" ht="15.75" customHeight="1">
      <c r="M150" s="95"/>
    </row>
    <row r="151" spans="13:13" ht="15.75" customHeight="1">
      <c r="M151" s="95"/>
    </row>
    <row r="152" spans="13:13" ht="15.75" customHeight="1">
      <c r="M152" s="95"/>
    </row>
    <row r="153" spans="13:13" ht="15.75" customHeight="1">
      <c r="M153" s="95"/>
    </row>
    <row r="154" spans="13:13" ht="15.75" customHeight="1">
      <c r="M154" s="95"/>
    </row>
    <row r="155" spans="13:13" ht="15.75" customHeight="1">
      <c r="M155" s="95"/>
    </row>
    <row r="156" spans="13:13" ht="15.75" customHeight="1">
      <c r="M156" s="95"/>
    </row>
    <row r="157" spans="13:13" ht="15.75" customHeight="1">
      <c r="M157" s="95"/>
    </row>
    <row r="158" spans="13:13" ht="15.75" customHeight="1">
      <c r="M158" s="95"/>
    </row>
    <row r="159" spans="13:13" ht="15.75" customHeight="1">
      <c r="M159" s="95"/>
    </row>
    <row r="160" spans="13:13" ht="15.75" customHeight="1">
      <c r="M160" s="95"/>
    </row>
    <row r="161" spans="13:13" ht="15.75" customHeight="1">
      <c r="M161" s="95"/>
    </row>
    <row r="162" spans="13:13" ht="15.75" customHeight="1">
      <c r="M162" s="95"/>
    </row>
    <row r="163" spans="13:13" ht="15.75" customHeight="1">
      <c r="M163" s="95"/>
    </row>
    <row r="164" spans="13:13" ht="15.75" customHeight="1">
      <c r="M164" s="95"/>
    </row>
    <row r="165" spans="13:13" ht="15.75" customHeight="1">
      <c r="M165" s="95"/>
    </row>
    <row r="166" spans="13:13" ht="15.75" customHeight="1">
      <c r="M166" s="96"/>
    </row>
    <row r="167" spans="13:13" ht="15.75" customHeight="1">
      <c r="M167" s="96"/>
    </row>
    <row r="168" spans="13:13" ht="15.75" customHeight="1">
      <c r="M168" s="96"/>
    </row>
    <row r="169" spans="13:13" ht="15.75" customHeight="1">
      <c r="M169" s="96"/>
    </row>
    <row r="170" spans="13:13" ht="15.75" customHeight="1">
      <c r="M170" s="96"/>
    </row>
    <row r="171" spans="13:13" ht="15.75" customHeight="1">
      <c r="M171" s="96"/>
    </row>
    <row r="172" spans="13:13" ht="15.75" customHeight="1">
      <c r="M172" s="96"/>
    </row>
    <row r="173" spans="13:13" ht="15.75" customHeight="1">
      <c r="M173" s="96"/>
    </row>
    <row r="174" spans="13:13" ht="15.75" customHeight="1">
      <c r="M174" s="96"/>
    </row>
    <row r="175" spans="13:13" ht="15.75" customHeight="1">
      <c r="M175" s="96"/>
    </row>
    <row r="176" spans="13:13" ht="15.75" customHeight="1">
      <c r="M176" s="96"/>
    </row>
    <row r="177" spans="13:13" ht="15.75" customHeight="1">
      <c r="M177" s="96"/>
    </row>
    <row r="178" spans="13:13" ht="15.75" customHeight="1">
      <c r="M178" s="96"/>
    </row>
    <row r="179" spans="13:13" ht="15.75" customHeight="1">
      <c r="M179" s="96"/>
    </row>
    <row r="180" spans="13:13" ht="15.75" customHeight="1">
      <c r="M180" s="96"/>
    </row>
    <row r="181" spans="13:13" ht="15.75" customHeight="1">
      <c r="M181" s="96"/>
    </row>
    <row r="182" spans="13:13" ht="15.75" customHeight="1">
      <c r="M182" s="96"/>
    </row>
    <row r="183" spans="13:13" ht="15.75" customHeight="1">
      <c r="M183" s="96"/>
    </row>
    <row r="184" spans="13:13" ht="15.75" customHeight="1">
      <c r="M184" s="96"/>
    </row>
    <row r="185" spans="13:13" ht="15.75" customHeight="1">
      <c r="M185" s="96"/>
    </row>
    <row r="186" spans="13:13" ht="15.75" customHeight="1">
      <c r="M186" s="96"/>
    </row>
    <row r="187" spans="13:13" ht="15.75" customHeight="1">
      <c r="M187" s="96"/>
    </row>
    <row r="188" spans="13:13" ht="15.75" customHeight="1">
      <c r="M188" s="96"/>
    </row>
    <row r="189" spans="13:13" ht="15.75" customHeight="1">
      <c r="M189" s="96"/>
    </row>
    <row r="190" spans="13:13" ht="15.75" customHeight="1">
      <c r="M190" s="96"/>
    </row>
    <row r="191" spans="13:13" ht="15.75" customHeight="1">
      <c r="M191" s="96"/>
    </row>
    <row r="192" spans="13:13" ht="15.75" customHeight="1">
      <c r="M192" s="96"/>
    </row>
    <row r="193" spans="13:13" ht="15.75" customHeight="1">
      <c r="M193" s="96"/>
    </row>
    <row r="194" spans="13:13" ht="15.75" customHeight="1">
      <c r="M194" s="96"/>
    </row>
    <row r="195" spans="13:13" ht="15.75" customHeight="1">
      <c r="M195" s="96"/>
    </row>
    <row r="196" spans="13:13" ht="15.75" customHeight="1">
      <c r="M196" s="96"/>
    </row>
    <row r="197" spans="13:13" ht="15.75" customHeight="1">
      <c r="M197" s="96"/>
    </row>
    <row r="198" spans="13:13" ht="15.75" customHeight="1">
      <c r="M198" s="96"/>
    </row>
    <row r="199" spans="13:13" ht="15.75" customHeight="1">
      <c r="M199" s="96"/>
    </row>
    <row r="200" spans="13:13" ht="15.75" customHeight="1">
      <c r="M200" s="96"/>
    </row>
    <row r="201" spans="13:13" ht="15.75" customHeight="1">
      <c r="M201" s="96"/>
    </row>
    <row r="202" spans="13:13" ht="15.75" customHeight="1">
      <c r="M202" s="96"/>
    </row>
    <row r="203" spans="13:13" ht="15.75" customHeight="1">
      <c r="M203" s="96"/>
    </row>
    <row r="204" spans="13:13" ht="15.75" customHeight="1">
      <c r="M204" s="96"/>
    </row>
    <row r="205" spans="13:13" ht="15.75" customHeight="1">
      <c r="M205" s="96"/>
    </row>
    <row r="206" spans="13:13" ht="15.75" customHeight="1">
      <c r="M206" s="96"/>
    </row>
    <row r="207" spans="13:13" ht="15.75" customHeight="1">
      <c r="M207" s="96"/>
    </row>
    <row r="208" spans="13:13" ht="15.75" customHeight="1">
      <c r="M208" s="96"/>
    </row>
    <row r="209" spans="13:13" ht="15.75" customHeight="1">
      <c r="M209" s="96"/>
    </row>
    <row r="210" spans="13:13" ht="15.75" customHeight="1">
      <c r="M210" s="96"/>
    </row>
    <row r="211" spans="13:13" ht="15.75" customHeight="1">
      <c r="M211" s="96"/>
    </row>
    <row r="212" spans="13:13" ht="15.75" customHeight="1">
      <c r="M212" s="96"/>
    </row>
    <row r="213" spans="13:13" ht="15.75" customHeight="1">
      <c r="M213" s="96"/>
    </row>
    <row r="214" spans="13:13" ht="15.75" customHeight="1">
      <c r="M214" s="96"/>
    </row>
    <row r="215" spans="13:13" ht="15.75" customHeight="1">
      <c r="M215" s="96"/>
    </row>
    <row r="216" spans="13:13" ht="15.75" customHeight="1">
      <c r="M216" s="96"/>
    </row>
    <row r="217" spans="13:13" ht="15.75" customHeight="1">
      <c r="M217" s="96"/>
    </row>
    <row r="218" spans="13:13" ht="15.75" customHeight="1">
      <c r="M218" s="96"/>
    </row>
    <row r="219" spans="13:13" ht="15.75" customHeight="1">
      <c r="M219" s="96"/>
    </row>
    <row r="220" spans="13:13" ht="15.75" customHeight="1">
      <c r="M220" s="96"/>
    </row>
    <row r="221" spans="13:13" ht="15.75" customHeight="1">
      <c r="M221" s="96"/>
    </row>
    <row r="222" spans="13:13" ht="15.75" customHeight="1"/>
    <row r="223" spans="13:13" ht="15.75" customHeight="1"/>
    <row r="224" spans="13:1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honeticPr fontId="15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K-N葷食國中</vt:lpstr>
      <vt:lpstr>K-N葷食國小</vt:lpstr>
      <vt:lpstr>K-N葷食國小月總表</vt:lpstr>
      <vt:lpstr>'K-N葷食國中'!Print_Area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2023-03-31T07:35:54Z</cp:lastPrinted>
  <dcterms:created xsi:type="dcterms:W3CDTF">2023-03-13T07:35:53Z</dcterms:created>
  <dcterms:modified xsi:type="dcterms:W3CDTF">2023-03-31T07:35:58Z</dcterms:modified>
</cp:coreProperties>
</file>